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k.petr\Desktop\Městská policie\Rozpočet k 14.6.2021\"/>
    </mc:Choice>
  </mc:AlternateContent>
  <xr:revisionPtr revIDLastSave="0" documentId="8_{E3FF346F-B92B-4D0D-9B6B-802CF05EB4DD}" xr6:coauthVersionLast="47" xr6:coauthVersionMax="47" xr10:uidLastSave="{00000000-0000-0000-0000-000000000000}"/>
  <bookViews>
    <workbookView xWindow="28680" yWindow="-120" windowWidth="386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0 Pol" sheetId="12" r:id="rId4"/>
    <sheet name="01 12 Pol" sheetId="13" r:id="rId5"/>
    <sheet name="01 14 Pol" sheetId="14" r:id="rId6"/>
    <sheet name="01 16 Pol" sheetId="15" r:id="rId7"/>
    <sheet name="01 17 Pol" sheetId="16" r:id="rId8"/>
    <sheet name="01 18 Pol" sheetId="17" r:id="rId9"/>
    <sheet name="01 19 Pol" sheetId="18" r:id="rId10"/>
    <sheet name="01 2 Pol" sheetId="19" r:id="rId11"/>
    <sheet name="01 20 Pol" sheetId="20" r:id="rId12"/>
    <sheet name="01 21 Pol" sheetId="21" r:id="rId13"/>
    <sheet name="01 23 Pol" sheetId="22" r:id="rId14"/>
    <sheet name="01 24 Pol" sheetId="23" r:id="rId15"/>
    <sheet name="01 25 Pol" sheetId="24" r:id="rId16"/>
    <sheet name="01 26 Pol" sheetId="25" r:id="rId17"/>
    <sheet name="01 27 Pol" sheetId="26" r:id="rId18"/>
    <sheet name="01 3 Pol" sheetId="27" r:id="rId19"/>
    <sheet name="01 3.1 Pol" sheetId="28" r:id="rId20"/>
    <sheet name="01 31 Pol" sheetId="29" r:id="rId21"/>
    <sheet name="01 32 Pol" sheetId="30" r:id="rId22"/>
    <sheet name="01 33 Pol" sheetId="31" r:id="rId23"/>
    <sheet name="01 34 Pol" sheetId="32" r:id="rId24"/>
    <sheet name="01 36 Pol" sheetId="33" r:id="rId25"/>
    <sheet name="01 5 Pol" sheetId="34" r:id="rId26"/>
    <sheet name="01 7 Pol" sheetId="35" r:id="rId27"/>
    <sheet name="01 9 Pol" sheetId="36" r:id="rId28"/>
  </sheets>
  <externalReferences>
    <externalReference r:id="rId29"/>
  </externalReferences>
  <definedNames>
    <definedName name="CelkemDPHVypocet" localSheetId="1">Stavba!$H$67</definedName>
    <definedName name="CenaCelkem">Stavba!$G$29</definedName>
    <definedName name="CenaCelkemBezDPH">Stavba!$G$28</definedName>
    <definedName name="CenaCelkemVypocet" localSheetId="1">Stavba!$I$67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10 Pol'!$1:$7</definedName>
    <definedName name="_xlnm.Print_Titles" localSheetId="4">'01 12 Pol'!$1:$7</definedName>
    <definedName name="_xlnm.Print_Titles" localSheetId="5">'01 14 Pol'!$1:$7</definedName>
    <definedName name="_xlnm.Print_Titles" localSheetId="6">'01 16 Pol'!$1:$7</definedName>
    <definedName name="_xlnm.Print_Titles" localSheetId="7">'01 17 Pol'!$1:$7</definedName>
    <definedName name="_xlnm.Print_Titles" localSheetId="8">'01 18 Pol'!$1:$7</definedName>
    <definedName name="_xlnm.Print_Titles" localSheetId="9">'01 19 Pol'!$1:$7</definedName>
    <definedName name="_xlnm.Print_Titles" localSheetId="10">'01 2 Pol'!$1:$7</definedName>
    <definedName name="_xlnm.Print_Titles" localSheetId="11">'01 20 Pol'!$1:$7</definedName>
    <definedName name="_xlnm.Print_Titles" localSheetId="12">'01 21 Pol'!$1:$7</definedName>
    <definedName name="_xlnm.Print_Titles" localSheetId="13">'01 23 Pol'!$1:$7</definedName>
    <definedName name="_xlnm.Print_Titles" localSheetId="14">'01 24 Pol'!$1:$7</definedName>
    <definedName name="_xlnm.Print_Titles" localSheetId="15">'01 25 Pol'!$1:$7</definedName>
    <definedName name="_xlnm.Print_Titles" localSheetId="16">'01 26 Pol'!$1:$7</definedName>
    <definedName name="_xlnm.Print_Titles" localSheetId="17">'01 27 Pol'!$1:$7</definedName>
    <definedName name="_xlnm.Print_Titles" localSheetId="18">'01 3 Pol'!$1:$7</definedName>
    <definedName name="_xlnm.Print_Titles" localSheetId="19">'01 3.1 Pol'!$1:$7</definedName>
    <definedName name="_xlnm.Print_Titles" localSheetId="20">'01 31 Pol'!$1:$7</definedName>
    <definedName name="_xlnm.Print_Titles" localSheetId="21">'01 32 Pol'!$1:$7</definedName>
    <definedName name="_xlnm.Print_Titles" localSheetId="22">'01 33 Pol'!$1:$7</definedName>
    <definedName name="_xlnm.Print_Titles" localSheetId="23">'01 34 Pol'!$1:$7</definedName>
    <definedName name="_xlnm.Print_Titles" localSheetId="24">'01 36 Pol'!$1:$7</definedName>
    <definedName name="_xlnm.Print_Titles" localSheetId="25">'01 5 Pol'!$1:$7</definedName>
    <definedName name="_xlnm.Print_Titles" localSheetId="26">'01 7 Pol'!$1:$7</definedName>
    <definedName name="_xlnm.Print_Titles" localSheetId="27">'01 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10 Pol'!$A$1:$X$102</definedName>
    <definedName name="_xlnm.Print_Area" localSheetId="4">'01 12 Pol'!$A$1:$X$281</definedName>
    <definedName name="_xlnm.Print_Area" localSheetId="5">'01 14 Pol'!$A$1:$X$269</definedName>
    <definedName name="_xlnm.Print_Area" localSheetId="6">'01 16 Pol'!$A$1:$X$87</definedName>
    <definedName name="_xlnm.Print_Area" localSheetId="7">'01 17 Pol'!$A$1:$X$52</definedName>
    <definedName name="_xlnm.Print_Area" localSheetId="8">'01 18 Pol'!$A$1:$X$30</definedName>
    <definedName name="_xlnm.Print_Area" localSheetId="9">'01 19 Pol'!$A$1:$X$62</definedName>
    <definedName name="_xlnm.Print_Area" localSheetId="10">'01 2 Pol'!$A$1:$X$64</definedName>
    <definedName name="_xlnm.Print_Area" localSheetId="11">'01 20 Pol'!$A$1:$X$30</definedName>
    <definedName name="_xlnm.Print_Area" localSheetId="12">'01 21 Pol'!$A$1:$X$44</definedName>
    <definedName name="_xlnm.Print_Area" localSheetId="13">'01 23 Pol'!$A$1:$X$85</definedName>
    <definedName name="_xlnm.Print_Area" localSheetId="14">'01 24 Pol'!$A$1:$X$353</definedName>
    <definedName name="_xlnm.Print_Area" localSheetId="15">'01 25 Pol'!$A$1:$X$123</definedName>
    <definedName name="_xlnm.Print_Area" localSheetId="16">'01 26 Pol'!$A$1:$X$84</definedName>
    <definedName name="_xlnm.Print_Area" localSheetId="17">'01 27 Pol'!$A$1:$X$78</definedName>
    <definedName name="_xlnm.Print_Area" localSheetId="18">'01 3 Pol'!$A$1:$X$1592</definedName>
    <definedName name="_xlnm.Print_Area" localSheetId="19">'01 3.1 Pol'!$A$1:$X$31</definedName>
    <definedName name="_xlnm.Print_Area" localSheetId="20">'01 31 Pol'!$A$1:$X$34</definedName>
    <definedName name="_xlnm.Print_Area" localSheetId="21">'01 32 Pol'!$A$1:$X$33</definedName>
    <definedName name="_xlnm.Print_Area" localSheetId="22">'01 33 Pol'!$A$1:$X$28</definedName>
    <definedName name="_xlnm.Print_Area" localSheetId="23">'01 34 Pol'!$A$1:$X$35</definedName>
    <definedName name="_xlnm.Print_Area" localSheetId="24">'01 36 Pol'!$A$1:$X$68</definedName>
    <definedName name="_xlnm.Print_Area" localSheetId="25">'01 5 Pol'!$A$1:$X$106</definedName>
    <definedName name="_xlnm.Print_Area" localSheetId="26">'01 7 Pol'!$A$1:$X$27</definedName>
    <definedName name="_xlnm.Print_Area" localSheetId="27">'01 9 Pol'!$A$1:$X$35</definedName>
    <definedName name="_xlnm.Print_Area" localSheetId="1">Stavba!$A$1:$J$214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Stavba!$F$67</definedName>
    <definedName name="ZakladDPHZakl">Stavba!$G$25</definedName>
    <definedName name="ZakladDPHZaklVypocet" localSheetId="1">Stavba!$G$67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4" i="36"/>
  <c r="G9" i="36"/>
  <c r="M9" i="36" s="1"/>
  <c r="I9" i="36"/>
  <c r="I8" i="36" s="1"/>
  <c r="K9" i="36"/>
  <c r="K8" i="36" s="1"/>
  <c r="O9" i="36"/>
  <c r="Q9" i="36"/>
  <c r="Q8" i="36" s="1"/>
  <c r="V9" i="36"/>
  <c r="V8" i="36" s="1"/>
  <c r="G11" i="36"/>
  <c r="I11" i="36"/>
  <c r="K11" i="36"/>
  <c r="M11" i="36"/>
  <c r="O11" i="36"/>
  <c r="Q11" i="36"/>
  <c r="V11" i="36"/>
  <c r="G12" i="36"/>
  <c r="I12" i="36"/>
  <c r="K12" i="36"/>
  <c r="M12" i="36"/>
  <c r="O12" i="36"/>
  <c r="Q12" i="36"/>
  <c r="V12" i="36"/>
  <c r="G13" i="36"/>
  <c r="G8" i="36" s="1"/>
  <c r="I13" i="36"/>
  <c r="K13" i="36"/>
  <c r="O13" i="36"/>
  <c r="O8" i="36" s="1"/>
  <c r="Q13" i="36"/>
  <c r="V13" i="36"/>
  <c r="G14" i="36"/>
  <c r="I14" i="36"/>
  <c r="K14" i="36"/>
  <c r="M14" i="36"/>
  <c r="O14" i="36"/>
  <c r="Q14" i="36"/>
  <c r="V14" i="36"/>
  <c r="G17" i="36"/>
  <c r="M17" i="36" s="1"/>
  <c r="I17" i="36"/>
  <c r="K17" i="36"/>
  <c r="O17" i="36"/>
  <c r="Q17" i="36"/>
  <c r="V17" i="36"/>
  <c r="G18" i="36"/>
  <c r="I18" i="36"/>
  <c r="K18" i="36"/>
  <c r="M18" i="36"/>
  <c r="O18" i="36"/>
  <c r="Q18" i="36"/>
  <c r="V18" i="36"/>
  <c r="G25" i="36"/>
  <c r="M25" i="36" s="1"/>
  <c r="I25" i="36"/>
  <c r="K25" i="36"/>
  <c r="O25" i="36"/>
  <c r="Q25" i="36"/>
  <c r="V25" i="36"/>
  <c r="G26" i="36"/>
  <c r="I26" i="36"/>
  <c r="K26" i="36"/>
  <c r="M26" i="36"/>
  <c r="O26" i="36"/>
  <c r="Q26" i="36"/>
  <c r="V26" i="36"/>
  <c r="G27" i="36"/>
  <c r="I27" i="36"/>
  <c r="K27" i="36"/>
  <c r="M27" i="36"/>
  <c r="O27" i="36"/>
  <c r="Q27" i="36"/>
  <c r="V27" i="36"/>
  <c r="G30" i="36"/>
  <c r="I30" i="36"/>
  <c r="K30" i="36"/>
  <c r="M30" i="36"/>
  <c r="O30" i="36"/>
  <c r="Q30" i="36"/>
  <c r="V30" i="36"/>
  <c r="G31" i="36"/>
  <c r="M31" i="36" s="1"/>
  <c r="I31" i="36"/>
  <c r="K31" i="36"/>
  <c r="O31" i="36"/>
  <c r="Q31" i="36"/>
  <c r="V31" i="36"/>
  <c r="G32" i="36"/>
  <c r="I32" i="36"/>
  <c r="K32" i="36"/>
  <c r="M32" i="36"/>
  <c r="O32" i="36"/>
  <c r="Q32" i="36"/>
  <c r="V32" i="36"/>
  <c r="AE34" i="36"/>
  <c r="G26" i="35"/>
  <c r="G9" i="35"/>
  <c r="G8" i="35" s="1"/>
  <c r="I9" i="35"/>
  <c r="I8" i="35" s="1"/>
  <c r="K9" i="35"/>
  <c r="K8" i="35" s="1"/>
  <c r="O9" i="35"/>
  <c r="O8" i="35" s="1"/>
  <c r="Q9" i="35"/>
  <c r="Q8" i="35" s="1"/>
  <c r="V9" i="35"/>
  <c r="V8" i="35" s="1"/>
  <c r="G10" i="35"/>
  <c r="I10" i="35"/>
  <c r="K10" i="35"/>
  <c r="M10" i="35"/>
  <c r="O10" i="35"/>
  <c r="Q10" i="35"/>
  <c r="V10" i="35"/>
  <c r="G11" i="35"/>
  <c r="I11" i="35"/>
  <c r="K11" i="35"/>
  <c r="M11" i="35"/>
  <c r="O11" i="35"/>
  <c r="Q11" i="35"/>
  <c r="V11" i="35"/>
  <c r="G12" i="35"/>
  <c r="I12" i="35"/>
  <c r="K12" i="35"/>
  <c r="M12" i="35"/>
  <c r="O12" i="35"/>
  <c r="Q12" i="35"/>
  <c r="V12" i="35"/>
  <c r="G13" i="35"/>
  <c r="M13" i="35" s="1"/>
  <c r="I13" i="35"/>
  <c r="K13" i="35"/>
  <c r="O13" i="35"/>
  <c r="Q13" i="35"/>
  <c r="V13" i="35"/>
  <c r="G14" i="35"/>
  <c r="I14" i="35"/>
  <c r="K14" i="35"/>
  <c r="M14" i="35"/>
  <c r="O14" i="35"/>
  <c r="Q14" i="35"/>
  <c r="V14" i="35"/>
  <c r="G15" i="35"/>
  <c r="I15" i="35"/>
  <c r="K15" i="35"/>
  <c r="M15" i="35"/>
  <c r="O15" i="35"/>
  <c r="Q15" i="35"/>
  <c r="V15" i="35"/>
  <c r="G16" i="35"/>
  <c r="I16" i="35"/>
  <c r="K16" i="35"/>
  <c r="M16" i="35"/>
  <c r="O16" i="35"/>
  <c r="Q16" i="35"/>
  <c r="V16" i="35"/>
  <c r="G17" i="35"/>
  <c r="M17" i="35" s="1"/>
  <c r="I17" i="35"/>
  <c r="K17" i="35"/>
  <c r="O17" i="35"/>
  <c r="Q17" i="35"/>
  <c r="V17" i="35"/>
  <c r="G18" i="35"/>
  <c r="I18" i="35"/>
  <c r="K18" i="35"/>
  <c r="M18" i="35"/>
  <c r="O18" i="35"/>
  <c r="Q18" i="35"/>
  <c r="V18" i="35"/>
  <c r="G19" i="35"/>
  <c r="I19" i="35"/>
  <c r="K19" i="35"/>
  <c r="M19" i="35"/>
  <c r="O19" i="35"/>
  <c r="Q19" i="35"/>
  <c r="V19" i="35"/>
  <c r="G20" i="35"/>
  <c r="I20" i="35"/>
  <c r="K20" i="35"/>
  <c r="M20" i="35"/>
  <c r="O20" i="35"/>
  <c r="Q20" i="35"/>
  <c r="V20" i="35"/>
  <c r="G21" i="35"/>
  <c r="M21" i="35" s="1"/>
  <c r="I21" i="35"/>
  <c r="K21" i="35"/>
  <c r="O21" i="35"/>
  <c r="Q21" i="35"/>
  <c r="V21" i="35"/>
  <c r="G22" i="35"/>
  <c r="I22" i="35"/>
  <c r="K22" i="35"/>
  <c r="M22" i="35"/>
  <c r="O22" i="35"/>
  <c r="Q22" i="35"/>
  <c r="V22" i="35"/>
  <c r="G23" i="35"/>
  <c r="I23" i="35"/>
  <c r="K23" i="35"/>
  <c r="M23" i="35"/>
  <c r="O23" i="35"/>
  <c r="Q23" i="35"/>
  <c r="V23" i="35"/>
  <c r="G24" i="35"/>
  <c r="I24" i="35"/>
  <c r="K24" i="35"/>
  <c r="M24" i="35"/>
  <c r="O24" i="35"/>
  <c r="Q24" i="35"/>
  <c r="V24" i="35"/>
  <c r="AE26" i="35"/>
  <c r="G105" i="34"/>
  <c r="G9" i="34"/>
  <c r="G8" i="34" s="1"/>
  <c r="I9" i="34"/>
  <c r="I8" i="34" s="1"/>
  <c r="K9" i="34"/>
  <c r="K8" i="34" s="1"/>
  <c r="O9" i="34"/>
  <c r="O8" i="34" s="1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M13" i="34" s="1"/>
  <c r="I13" i="34"/>
  <c r="K13" i="34"/>
  <c r="O13" i="34"/>
  <c r="Q13" i="34"/>
  <c r="V13" i="34"/>
  <c r="G14" i="34"/>
  <c r="M14" i="34" s="1"/>
  <c r="I14" i="34"/>
  <c r="K14" i="34"/>
  <c r="O14" i="34"/>
  <c r="Q14" i="34"/>
  <c r="V14" i="34"/>
  <c r="G15" i="34"/>
  <c r="I15" i="34"/>
  <c r="K15" i="34"/>
  <c r="M15" i="34"/>
  <c r="O15" i="34"/>
  <c r="Q15" i="34"/>
  <c r="V15" i="34"/>
  <c r="G16" i="34"/>
  <c r="I16" i="34"/>
  <c r="K16" i="34"/>
  <c r="M16" i="34"/>
  <c r="O16" i="34"/>
  <c r="Q16" i="34"/>
  <c r="V16" i="34"/>
  <c r="G17" i="34"/>
  <c r="M17" i="34" s="1"/>
  <c r="I17" i="34"/>
  <c r="K17" i="34"/>
  <c r="O17" i="34"/>
  <c r="Q17" i="34"/>
  <c r="V17" i="34"/>
  <c r="G18" i="34"/>
  <c r="M18" i="34" s="1"/>
  <c r="I18" i="34"/>
  <c r="K18" i="34"/>
  <c r="O18" i="34"/>
  <c r="Q18" i="34"/>
  <c r="V18" i="34"/>
  <c r="G19" i="34"/>
  <c r="I19" i="34"/>
  <c r="K19" i="34"/>
  <c r="M19" i="34"/>
  <c r="O19" i="34"/>
  <c r="Q19" i="34"/>
  <c r="V19" i="34"/>
  <c r="G20" i="34"/>
  <c r="I20" i="34"/>
  <c r="K20" i="34"/>
  <c r="M20" i="34"/>
  <c r="O20" i="34"/>
  <c r="Q20" i="34"/>
  <c r="V20" i="34"/>
  <c r="G21" i="34"/>
  <c r="M21" i="34" s="1"/>
  <c r="I21" i="34"/>
  <c r="K21" i="34"/>
  <c r="O21" i="34"/>
  <c r="Q21" i="34"/>
  <c r="V21" i="34"/>
  <c r="G22" i="34"/>
  <c r="M22" i="34" s="1"/>
  <c r="I22" i="34"/>
  <c r="K22" i="34"/>
  <c r="O22" i="34"/>
  <c r="Q22" i="34"/>
  <c r="V22" i="34"/>
  <c r="G23" i="34"/>
  <c r="I23" i="34"/>
  <c r="K23" i="34"/>
  <c r="M23" i="34"/>
  <c r="O23" i="34"/>
  <c r="Q23" i="34"/>
  <c r="V23" i="34"/>
  <c r="G24" i="34"/>
  <c r="I24" i="34"/>
  <c r="K24" i="34"/>
  <c r="M24" i="34"/>
  <c r="O24" i="34"/>
  <c r="Q24" i="34"/>
  <c r="V24" i="34"/>
  <c r="G25" i="34"/>
  <c r="M25" i="34" s="1"/>
  <c r="I25" i="34"/>
  <c r="K25" i="34"/>
  <c r="O25" i="34"/>
  <c r="Q25" i="34"/>
  <c r="V25" i="34"/>
  <c r="G26" i="34"/>
  <c r="M26" i="34" s="1"/>
  <c r="I26" i="34"/>
  <c r="K26" i="34"/>
  <c r="O26" i="34"/>
  <c r="Q26" i="34"/>
  <c r="V26" i="34"/>
  <c r="G27" i="34"/>
  <c r="I27" i="34"/>
  <c r="K27" i="34"/>
  <c r="M27" i="34"/>
  <c r="O27" i="34"/>
  <c r="Q27" i="34"/>
  <c r="V27" i="34"/>
  <c r="G28" i="34"/>
  <c r="I28" i="34"/>
  <c r="K28" i="34"/>
  <c r="M28" i="34"/>
  <c r="O28" i="34"/>
  <c r="Q28" i="34"/>
  <c r="V28" i="34"/>
  <c r="G29" i="34"/>
  <c r="M29" i="34" s="1"/>
  <c r="I29" i="34"/>
  <c r="K29" i="34"/>
  <c r="O29" i="34"/>
  <c r="Q29" i="34"/>
  <c r="V29" i="34"/>
  <c r="G30" i="34"/>
  <c r="M30" i="34" s="1"/>
  <c r="I30" i="34"/>
  <c r="K30" i="34"/>
  <c r="O30" i="34"/>
  <c r="Q30" i="34"/>
  <c r="V30" i="34"/>
  <c r="G31" i="34"/>
  <c r="I31" i="34"/>
  <c r="K31" i="34"/>
  <c r="M31" i="34"/>
  <c r="O31" i="34"/>
  <c r="Q31" i="34"/>
  <c r="V31" i="34"/>
  <c r="G32" i="34"/>
  <c r="I32" i="34"/>
  <c r="K32" i="34"/>
  <c r="M32" i="34"/>
  <c r="O32" i="34"/>
  <c r="Q32" i="34"/>
  <c r="V32" i="34"/>
  <c r="G33" i="34"/>
  <c r="M33" i="34" s="1"/>
  <c r="I33" i="34"/>
  <c r="K33" i="34"/>
  <c r="O33" i="34"/>
  <c r="Q33" i="34"/>
  <c r="V33" i="34"/>
  <c r="G34" i="34"/>
  <c r="M34" i="34" s="1"/>
  <c r="I34" i="34"/>
  <c r="K34" i="34"/>
  <c r="O34" i="34"/>
  <c r="Q34" i="34"/>
  <c r="V34" i="34"/>
  <c r="G35" i="34"/>
  <c r="I35" i="34"/>
  <c r="K35" i="34"/>
  <c r="M35" i="34"/>
  <c r="O35" i="34"/>
  <c r="Q35" i="34"/>
  <c r="V35" i="34"/>
  <c r="G36" i="34"/>
  <c r="I36" i="34"/>
  <c r="K36" i="34"/>
  <c r="M36" i="34"/>
  <c r="O36" i="34"/>
  <c r="Q36" i="34"/>
  <c r="V36" i="34"/>
  <c r="G37" i="34"/>
  <c r="M37" i="34" s="1"/>
  <c r="I37" i="34"/>
  <c r="K37" i="34"/>
  <c r="O37" i="34"/>
  <c r="Q37" i="34"/>
  <c r="V37" i="34"/>
  <c r="G38" i="34"/>
  <c r="M38" i="34" s="1"/>
  <c r="I38" i="34"/>
  <c r="K38" i="34"/>
  <c r="O38" i="34"/>
  <c r="Q38" i="34"/>
  <c r="V38" i="34"/>
  <c r="G39" i="34"/>
  <c r="I39" i="34"/>
  <c r="K39" i="34"/>
  <c r="M39" i="34"/>
  <c r="O39" i="34"/>
  <c r="Q39" i="34"/>
  <c r="V39" i="34"/>
  <c r="G40" i="34"/>
  <c r="I40" i="34"/>
  <c r="K40" i="34"/>
  <c r="M40" i="34"/>
  <c r="O40" i="34"/>
  <c r="Q40" i="34"/>
  <c r="V40" i="34"/>
  <c r="G41" i="34"/>
  <c r="M41" i="34" s="1"/>
  <c r="I41" i="34"/>
  <c r="K41" i="34"/>
  <c r="O41" i="34"/>
  <c r="Q41" i="34"/>
  <c r="V41" i="34"/>
  <c r="G42" i="34"/>
  <c r="M42" i="34" s="1"/>
  <c r="I42" i="34"/>
  <c r="K42" i="34"/>
  <c r="O42" i="34"/>
  <c r="Q42" i="34"/>
  <c r="V42" i="34"/>
  <c r="G43" i="34"/>
  <c r="I43" i="34"/>
  <c r="K43" i="34"/>
  <c r="M43" i="34"/>
  <c r="O43" i="34"/>
  <c r="Q43" i="34"/>
  <c r="V43" i="34"/>
  <c r="G44" i="34"/>
  <c r="I44" i="34"/>
  <c r="K44" i="34"/>
  <c r="M44" i="34"/>
  <c r="O44" i="34"/>
  <c r="Q44" i="34"/>
  <c r="V44" i="34"/>
  <c r="G45" i="34"/>
  <c r="M45" i="34" s="1"/>
  <c r="I45" i="34"/>
  <c r="K45" i="34"/>
  <c r="O45" i="34"/>
  <c r="Q45" i="34"/>
  <c r="V45" i="34"/>
  <c r="G46" i="34"/>
  <c r="M46" i="34" s="1"/>
  <c r="I46" i="34"/>
  <c r="K46" i="34"/>
  <c r="O46" i="34"/>
  <c r="Q46" i="34"/>
  <c r="V46" i="34"/>
  <c r="G47" i="34"/>
  <c r="I47" i="34"/>
  <c r="K47" i="34"/>
  <c r="M47" i="34"/>
  <c r="O47" i="34"/>
  <c r="Q47" i="34"/>
  <c r="V47" i="34"/>
  <c r="G48" i="34"/>
  <c r="I48" i="34"/>
  <c r="K48" i="34"/>
  <c r="M48" i="34"/>
  <c r="O48" i="34"/>
  <c r="Q48" i="34"/>
  <c r="V48" i="34"/>
  <c r="G49" i="34"/>
  <c r="M49" i="34" s="1"/>
  <c r="I49" i="34"/>
  <c r="K49" i="34"/>
  <c r="O49" i="34"/>
  <c r="Q49" i="34"/>
  <c r="V49" i="34"/>
  <c r="G50" i="34"/>
  <c r="M50" i="34" s="1"/>
  <c r="I50" i="34"/>
  <c r="K50" i="34"/>
  <c r="O50" i="34"/>
  <c r="Q50" i="34"/>
  <c r="V50" i="34"/>
  <c r="G51" i="34"/>
  <c r="I51" i="34"/>
  <c r="K51" i="34"/>
  <c r="M51" i="34"/>
  <c r="O51" i="34"/>
  <c r="Q51" i="34"/>
  <c r="V51" i="34"/>
  <c r="G52" i="34"/>
  <c r="I52" i="34"/>
  <c r="K52" i="34"/>
  <c r="M52" i="34"/>
  <c r="O52" i="34"/>
  <c r="Q52" i="34"/>
  <c r="V52" i="34"/>
  <c r="G53" i="34"/>
  <c r="M53" i="34" s="1"/>
  <c r="I53" i="34"/>
  <c r="K53" i="34"/>
  <c r="O53" i="34"/>
  <c r="Q53" i="34"/>
  <c r="V53" i="34"/>
  <c r="G54" i="34"/>
  <c r="M54" i="34" s="1"/>
  <c r="I54" i="34"/>
  <c r="K54" i="34"/>
  <c r="O54" i="34"/>
  <c r="Q54" i="34"/>
  <c r="V54" i="34"/>
  <c r="G55" i="34"/>
  <c r="I55" i="34"/>
  <c r="K55" i="34"/>
  <c r="M55" i="34"/>
  <c r="O55" i="34"/>
  <c r="Q55" i="34"/>
  <c r="V55" i="34"/>
  <c r="G56" i="34"/>
  <c r="I56" i="34"/>
  <c r="K56" i="34"/>
  <c r="M56" i="34"/>
  <c r="O56" i="34"/>
  <c r="Q56" i="34"/>
  <c r="V56" i="34"/>
  <c r="G57" i="34"/>
  <c r="M57" i="34" s="1"/>
  <c r="I57" i="34"/>
  <c r="K57" i="34"/>
  <c r="O57" i="34"/>
  <c r="Q57" i="34"/>
  <c r="V57" i="34"/>
  <c r="G58" i="34"/>
  <c r="M58" i="34" s="1"/>
  <c r="I58" i="34"/>
  <c r="K58" i="34"/>
  <c r="O58" i="34"/>
  <c r="Q58" i="34"/>
  <c r="V58" i="34"/>
  <c r="G59" i="34"/>
  <c r="I59" i="34"/>
  <c r="K59" i="34"/>
  <c r="M59" i="34"/>
  <c r="O59" i="34"/>
  <c r="Q59" i="34"/>
  <c r="V59" i="34"/>
  <c r="G60" i="34"/>
  <c r="I60" i="34"/>
  <c r="K60" i="34"/>
  <c r="M60" i="34"/>
  <c r="O60" i="34"/>
  <c r="Q60" i="34"/>
  <c r="V60" i="34"/>
  <c r="G61" i="34"/>
  <c r="M61" i="34" s="1"/>
  <c r="I61" i="34"/>
  <c r="K61" i="34"/>
  <c r="O61" i="34"/>
  <c r="Q61" i="34"/>
  <c r="V61" i="34"/>
  <c r="G62" i="34"/>
  <c r="M62" i="34" s="1"/>
  <c r="I62" i="34"/>
  <c r="K62" i="34"/>
  <c r="O62" i="34"/>
  <c r="Q62" i="34"/>
  <c r="V62" i="34"/>
  <c r="G63" i="34"/>
  <c r="I63" i="34"/>
  <c r="K63" i="34"/>
  <c r="M63" i="34"/>
  <c r="O63" i="34"/>
  <c r="Q63" i="34"/>
  <c r="V63" i="34"/>
  <c r="G64" i="34"/>
  <c r="I64" i="34"/>
  <c r="K64" i="34"/>
  <c r="M64" i="34"/>
  <c r="O64" i="34"/>
  <c r="Q64" i="34"/>
  <c r="V64" i="34"/>
  <c r="G65" i="34"/>
  <c r="M65" i="34" s="1"/>
  <c r="I65" i="34"/>
  <c r="K65" i="34"/>
  <c r="O65" i="34"/>
  <c r="Q65" i="34"/>
  <c r="V65" i="34"/>
  <c r="G66" i="34"/>
  <c r="M66" i="34" s="1"/>
  <c r="I66" i="34"/>
  <c r="K66" i="34"/>
  <c r="O66" i="34"/>
  <c r="Q66" i="34"/>
  <c r="V66" i="34"/>
  <c r="G67" i="34"/>
  <c r="I67" i="34"/>
  <c r="K67" i="34"/>
  <c r="M67" i="34"/>
  <c r="O67" i="34"/>
  <c r="Q67" i="34"/>
  <c r="V67" i="34"/>
  <c r="G68" i="34"/>
  <c r="I68" i="34"/>
  <c r="K68" i="34"/>
  <c r="M68" i="34"/>
  <c r="O68" i="34"/>
  <c r="Q68" i="34"/>
  <c r="V68" i="34"/>
  <c r="G69" i="34"/>
  <c r="M69" i="34" s="1"/>
  <c r="I69" i="34"/>
  <c r="K69" i="34"/>
  <c r="O69" i="34"/>
  <c r="Q69" i="34"/>
  <c r="V69" i="34"/>
  <c r="G70" i="34"/>
  <c r="M70" i="34" s="1"/>
  <c r="I70" i="34"/>
  <c r="K70" i="34"/>
  <c r="O70" i="34"/>
  <c r="Q70" i="34"/>
  <c r="V70" i="34"/>
  <c r="G71" i="34"/>
  <c r="I71" i="34"/>
  <c r="K71" i="34"/>
  <c r="M71" i="34"/>
  <c r="O71" i="34"/>
  <c r="Q71" i="34"/>
  <c r="V71" i="34"/>
  <c r="G72" i="34"/>
  <c r="I72" i="34"/>
  <c r="K72" i="34"/>
  <c r="M72" i="34"/>
  <c r="O72" i="34"/>
  <c r="Q72" i="34"/>
  <c r="V72" i="34"/>
  <c r="G73" i="34"/>
  <c r="M73" i="34" s="1"/>
  <c r="I73" i="34"/>
  <c r="K73" i="34"/>
  <c r="O73" i="34"/>
  <c r="Q73" i="34"/>
  <c r="V73" i="34"/>
  <c r="G74" i="34"/>
  <c r="M74" i="34" s="1"/>
  <c r="I74" i="34"/>
  <c r="K74" i="34"/>
  <c r="O74" i="34"/>
  <c r="Q74" i="34"/>
  <c r="V74" i="34"/>
  <c r="G75" i="34"/>
  <c r="I75" i="34"/>
  <c r="K75" i="34"/>
  <c r="M75" i="34"/>
  <c r="O75" i="34"/>
  <c r="Q75" i="34"/>
  <c r="V75" i="34"/>
  <c r="G76" i="34"/>
  <c r="I76" i="34"/>
  <c r="K76" i="34"/>
  <c r="M76" i="34"/>
  <c r="O76" i="34"/>
  <c r="Q76" i="34"/>
  <c r="V76" i="34"/>
  <c r="G77" i="34"/>
  <c r="M77" i="34" s="1"/>
  <c r="I77" i="34"/>
  <c r="K77" i="34"/>
  <c r="O77" i="34"/>
  <c r="Q77" i="34"/>
  <c r="V77" i="34"/>
  <c r="G78" i="34"/>
  <c r="M78" i="34" s="1"/>
  <c r="I78" i="34"/>
  <c r="K78" i="34"/>
  <c r="O78" i="34"/>
  <c r="Q78" i="34"/>
  <c r="V78" i="34"/>
  <c r="G79" i="34"/>
  <c r="I79" i="34"/>
  <c r="K79" i="34"/>
  <c r="M79" i="34"/>
  <c r="O79" i="34"/>
  <c r="Q79" i="34"/>
  <c r="V79" i="34"/>
  <c r="G80" i="34"/>
  <c r="I80" i="34"/>
  <c r="K80" i="34"/>
  <c r="M80" i="34"/>
  <c r="O80" i="34"/>
  <c r="Q80" i="34"/>
  <c r="V80" i="34"/>
  <c r="G81" i="34"/>
  <c r="M81" i="34" s="1"/>
  <c r="I81" i="34"/>
  <c r="K81" i="34"/>
  <c r="O81" i="34"/>
  <c r="Q81" i="34"/>
  <c r="V81" i="34"/>
  <c r="G82" i="34"/>
  <c r="M82" i="34" s="1"/>
  <c r="I82" i="34"/>
  <c r="K82" i="34"/>
  <c r="O82" i="34"/>
  <c r="Q82" i="34"/>
  <c r="V82" i="34"/>
  <c r="G83" i="34"/>
  <c r="I83" i="34"/>
  <c r="K83" i="34"/>
  <c r="M83" i="34"/>
  <c r="O83" i="34"/>
  <c r="Q83" i="34"/>
  <c r="V83" i="34"/>
  <c r="G84" i="34"/>
  <c r="I84" i="34"/>
  <c r="K84" i="34"/>
  <c r="M84" i="34"/>
  <c r="O84" i="34"/>
  <c r="Q84" i="34"/>
  <c r="V84" i="34"/>
  <c r="G85" i="34"/>
  <c r="M85" i="34" s="1"/>
  <c r="I85" i="34"/>
  <c r="K85" i="34"/>
  <c r="O85" i="34"/>
  <c r="Q85" i="34"/>
  <c r="V85" i="34"/>
  <c r="G86" i="34"/>
  <c r="M86" i="34" s="1"/>
  <c r="I86" i="34"/>
  <c r="K86" i="34"/>
  <c r="O86" i="34"/>
  <c r="Q86" i="34"/>
  <c r="V86" i="34"/>
  <c r="G87" i="34"/>
  <c r="I87" i="34"/>
  <c r="K87" i="34"/>
  <c r="M87" i="34"/>
  <c r="O87" i="34"/>
  <c r="Q87" i="34"/>
  <c r="V87" i="34"/>
  <c r="G88" i="34"/>
  <c r="I88" i="34"/>
  <c r="K88" i="34"/>
  <c r="M88" i="34"/>
  <c r="O88" i="34"/>
  <c r="Q88" i="34"/>
  <c r="V88" i="34"/>
  <c r="G89" i="34"/>
  <c r="M89" i="34" s="1"/>
  <c r="I89" i="34"/>
  <c r="K89" i="34"/>
  <c r="O89" i="34"/>
  <c r="Q89" i="34"/>
  <c r="V89" i="34"/>
  <c r="G90" i="34"/>
  <c r="M90" i="34" s="1"/>
  <c r="I90" i="34"/>
  <c r="K90" i="34"/>
  <c r="O90" i="34"/>
  <c r="Q90" i="34"/>
  <c r="V90" i="34"/>
  <c r="G91" i="34"/>
  <c r="I91" i="34"/>
  <c r="K91" i="34"/>
  <c r="M91" i="34"/>
  <c r="O91" i="34"/>
  <c r="Q91" i="34"/>
  <c r="V91" i="34"/>
  <c r="G92" i="34"/>
  <c r="I92" i="34"/>
  <c r="K92" i="34"/>
  <c r="M92" i="34"/>
  <c r="O92" i="34"/>
  <c r="Q92" i="34"/>
  <c r="V92" i="34"/>
  <c r="G93" i="34"/>
  <c r="M93" i="34" s="1"/>
  <c r="I93" i="34"/>
  <c r="K93" i="34"/>
  <c r="O93" i="34"/>
  <c r="Q93" i="34"/>
  <c r="V93" i="34"/>
  <c r="G94" i="34"/>
  <c r="M94" i="34" s="1"/>
  <c r="I94" i="34"/>
  <c r="K94" i="34"/>
  <c r="O94" i="34"/>
  <c r="Q94" i="34"/>
  <c r="V94" i="34"/>
  <c r="G95" i="34"/>
  <c r="I95" i="34"/>
  <c r="K95" i="34"/>
  <c r="M95" i="34"/>
  <c r="O95" i="34"/>
  <c r="Q95" i="34"/>
  <c r="V95" i="34"/>
  <c r="G96" i="34"/>
  <c r="I96" i="34"/>
  <c r="K96" i="34"/>
  <c r="M96" i="34"/>
  <c r="O96" i="34"/>
  <c r="Q96" i="34"/>
  <c r="V96" i="34"/>
  <c r="G97" i="34"/>
  <c r="M97" i="34" s="1"/>
  <c r="I97" i="34"/>
  <c r="K97" i="34"/>
  <c r="O97" i="34"/>
  <c r="Q97" i="34"/>
  <c r="V97" i="34"/>
  <c r="G98" i="34"/>
  <c r="M98" i="34" s="1"/>
  <c r="I98" i="34"/>
  <c r="K98" i="34"/>
  <c r="O98" i="34"/>
  <c r="Q98" i="34"/>
  <c r="V98" i="34"/>
  <c r="G99" i="34"/>
  <c r="I99" i="34"/>
  <c r="K99" i="34"/>
  <c r="M99" i="34"/>
  <c r="O99" i="34"/>
  <c r="Q99" i="34"/>
  <c r="V99" i="34"/>
  <c r="G100" i="34"/>
  <c r="I100" i="34"/>
  <c r="K100" i="34"/>
  <c r="M100" i="34"/>
  <c r="O100" i="34"/>
  <c r="Q100" i="34"/>
  <c r="V100" i="34"/>
  <c r="G101" i="34"/>
  <c r="M101" i="34" s="1"/>
  <c r="I101" i="34"/>
  <c r="K101" i="34"/>
  <c r="O101" i="34"/>
  <c r="Q101" i="34"/>
  <c r="V101" i="34"/>
  <c r="G102" i="34"/>
  <c r="M102" i="34" s="1"/>
  <c r="I102" i="34"/>
  <c r="K102" i="34"/>
  <c r="O102" i="34"/>
  <c r="Q102" i="34"/>
  <c r="V102" i="34"/>
  <c r="G103" i="34"/>
  <c r="I103" i="34"/>
  <c r="K103" i="34"/>
  <c r="M103" i="34"/>
  <c r="O103" i="34"/>
  <c r="Q103" i="34"/>
  <c r="V103" i="34"/>
  <c r="AE105" i="34"/>
  <c r="G67" i="33"/>
  <c r="G9" i="33"/>
  <c r="M9" i="33" s="1"/>
  <c r="I9" i="33"/>
  <c r="I8" i="33" s="1"/>
  <c r="K9" i="33"/>
  <c r="K8" i="33" s="1"/>
  <c r="O9" i="33"/>
  <c r="Q9" i="33"/>
  <c r="Q8" i="33" s="1"/>
  <c r="V9" i="33"/>
  <c r="V8" i="33" s="1"/>
  <c r="G12" i="33"/>
  <c r="I12" i="33"/>
  <c r="K12" i="33"/>
  <c r="M12" i="33"/>
  <c r="O12" i="33"/>
  <c r="Q12" i="33"/>
  <c r="V12" i="33"/>
  <c r="G15" i="33"/>
  <c r="I15" i="33"/>
  <c r="K15" i="33"/>
  <c r="M15" i="33"/>
  <c r="O15" i="33"/>
  <c r="Q15" i="33"/>
  <c r="V15" i="33"/>
  <c r="G18" i="33"/>
  <c r="G8" i="33" s="1"/>
  <c r="I18" i="33"/>
  <c r="K18" i="33"/>
  <c r="O18" i="33"/>
  <c r="O8" i="33" s="1"/>
  <c r="Q18" i="33"/>
  <c r="V18" i="33"/>
  <c r="G19" i="33"/>
  <c r="M19" i="33" s="1"/>
  <c r="I19" i="33"/>
  <c r="K19" i="33"/>
  <c r="O19" i="33"/>
  <c r="Q19" i="33"/>
  <c r="V19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M24" i="33" s="1"/>
  <c r="I24" i="33"/>
  <c r="K24" i="33"/>
  <c r="O24" i="33"/>
  <c r="Q24" i="33"/>
  <c r="V24" i="33"/>
  <c r="G27" i="33"/>
  <c r="I27" i="33"/>
  <c r="K27" i="33"/>
  <c r="M27" i="33"/>
  <c r="O27" i="33"/>
  <c r="Q27" i="33"/>
  <c r="V27" i="33"/>
  <c r="G30" i="33"/>
  <c r="M30" i="33" s="1"/>
  <c r="I30" i="33"/>
  <c r="K30" i="33"/>
  <c r="O30" i="33"/>
  <c r="Q30" i="33"/>
  <c r="V30" i="33"/>
  <c r="G31" i="33"/>
  <c r="I31" i="33"/>
  <c r="K31" i="33"/>
  <c r="M31" i="33"/>
  <c r="O31" i="33"/>
  <c r="Q31" i="33"/>
  <c r="V31" i="33"/>
  <c r="G32" i="33"/>
  <c r="M32" i="33" s="1"/>
  <c r="I32" i="33"/>
  <c r="K32" i="33"/>
  <c r="O32" i="33"/>
  <c r="Q32" i="33"/>
  <c r="V32" i="33"/>
  <c r="G33" i="33"/>
  <c r="I33" i="33"/>
  <c r="O33" i="33"/>
  <c r="Q33" i="33"/>
  <c r="G34" i="33"/>
  <c r="M34" i="33" s="1"/>
  <c r="M33" i="33" s="1"/>
  <c r="I34" i="33"/>
  <c r="K34" i="33"/>
  <c r="K33" i="33" s="1"/>
  <c r="O34" i="33"/>
  <c r="Q34" i="33"/>
  <c r="V34" i="33"/>
  <c r="V33" i="33" s="1"/>
  <c r="G35" i="33"/>
  <c r="I35" i="33"/>
  <c r="K35" i="33"/>
  <c r="M35" i="33"/>
  <c r="O35" i="33"/>
  <c r="Q35" i="33"/>
  <c r="V35" i="33"/>
  <c r="G36" i="33"/>
  <c r="O36" i="33"/>
  <c r="G37" i="33"/>
  <c r="M37" i="33" s="1"/>
  <c r="I37" i="33"/>
  <c r="I36" i="33" s="1"/>
  <c r="K37" i="33"/>
  <c r="O37" i="33"/>
  <c r="Q37" i="33"/>
  <c r="Q36" i="33" s="1"/>
  <c r="V37" i="33"/>
  <c r="G38" i="33"/>
  <c r="M38" i="33" s="1"/>
  <c r="I38" i="33"/>
  <c r="K38" i="33"/>
  <c r="K36" i="33" s="1"/>
  <c r="O38" i="33"/>
  <c r="Q38" i="33"/>
  <c r="V38" i="33"/>
  <c r="V36" i="33" s="1"/>
  <c r="G40" i="33"/>
  <c r="G39" i="33" s="1"/>
  <c r="I40" i="33"/>
  <c r="I39" i="33" s="1"/>
  <c r="K40" i="33"/>
  <c r="O40" i="33"/>
  <c r="O39" i="33" s="1"/>
  <c r="Q40" i="33"/>
  <c r="Q39" i="33" s="1"/>
  <c r="V40" i="33"/>
  <c r="G41" i="33"/>
  <c r="M41" i="33" s="1"/>
  <c r="I41" i="33"/>
  <c r="K41" i="33"/>
  <c r="O41" i="33"/>
  <c r="Q41" i="33"/>
  <c r="V41" i="33"/>
  <c r="G42" i="33"/>
  <c r="I42" i="33"/>
  <c r="K42" i="33"/>
  <c r="K39" i="33" s="1"/>
  <c r="M42" i="33"/>
  <c r="O42" i="33"/>
  <c r="Q42" i="33"/>
  <c r="V42" i="33"/>
  <c r="V39" i="33" s="1"/>
  <c r="G43" i="33"/>
  <c r="I43" i="33"/>
  <c r="K43" i="33"/>
  <c r="M43" i="33"/>
  <c r="O43" i="33"/>
  <c r="Q43" i="33"/>
  <c r="V43" i="33"/>
  <c r="G44" i="33"/>
  <c r="M44" i="33" s="1"/>
  <c r="I44" i="33"/>
  <c r="K44" i="33"/>
  <c r="O44" i="33"/>
  <c r="Q44" i="33"/>
  <c r="V44" i="33"/>
  <c r="G45" i="33"/>
  <c r="M45" i="33" s="1"/>
  <c r="I45" i="33"/>
  <c r="K45" i="33"/>
  <c r="O45" i="33"/>
  <c r="Q45" i="33"/>
  <c r="V45" i="33"/>
  <c r="G46" i="33"/>
  <c r="I46" i="33"/>
  <c r="K46" i="33"/>
  <c r="M46" i="33"/>
  <c r="O46" i="33"/>
  <c r="Q46" i="33"/>
  <c r="V46" i="33"/>
  <c r="K47" i="33"/>
  <c r="V47" i="33"/>
  <c r="G48" i="33"/>
  <c r="G47" i="33" s="1"/>
  <c r="I48" i="33"/>
  <c r="I47" i="33" s="1"/>
  <c r="K48" i="33"/>
  <c r="O48" i="33"/>
  <c r="O47" i="33" s="1"/>
  <c r="Q48" i="33"/>
  <c r="Q47" i="33" s="1"/>
  <c r="V48" i="33"/>
  <c r="G50" i="33"/>
  <c r="I50" i="33"/>
  <c r="K50" i="33"/>
  <c r="K49" i="33" s="1"/>
  <c r="M50" i="33"/>
  <c r="O50" i="33"/>
  <c r="Q50" i="33"/>
  <c r="V50" i="33"/>
  <c r="V49" i="33" s="1"/>
  <c r="G51" i="33"/>
  <c r="I51" i="33"/>
  <c r="K51" i="33"/>
  <c r="M51" i="33"/>
  <c r="O51" i="33"/>
  <c r="Q51" i="33"/>
  <c r="V51" i="33"/>
  <c r="G52" i="33"/>
  <c r="G49" i="33" s="1"/>
  <c r="I52" i="33"/>
  <c r="K52" i="33"/>
  <c r="O52" i="33"/>
  <c r="O49" i="33" s="1"/>
  <c r="Q52" i="33"/>
  <c r="V52" i="33"/>
  <c r="G53" i="33"/>
  <c r="M53" i="33" s="1"/>
  <c r="I53" i="33"/>
  <c r="I49" i="33" s="1"/>
  <c r="K53" i="33"/>
  <c r="O53" i="33"/>
  <c r="Q53" i="33"/>
  <c r="Q49" i="33" s="1"/>
  <c r="V53" i="33"/>
  <c r="G54" i="33"/>
  <c r="I54" i="33"/>
  <c r="K54" i="33"/>
  <c r="M54" i="33"/>
  <c r="O54" i="33"/>
  <c r="Q54" i="33"/>
  <c r="V54" i="33"/>
  <c r="G55" i="33"/>
  <c r="I55" i="33"/>
  <c r="K55" i="33"/>
  <c r="M55" i="33"/>
  <c r="O55" i="33"/>
  <c r="Q55" i="33"/>
  <c r="V55" i="33"/>
  <c r="G56" i="33"/>
  <c r="M56" i="33" s="1"/>
  <c r="I56" i="33"/>
  <c r="K56" i="33"/>
  <c r="O56" i="33"/>
  <c r="Q56" i="33"/>
  <c r="V56" i="33"/>
  <c r="G57" i="33"/>
  <c r="M57" i="33" s="1"/>
  <c r="I57" i="33"/>
  <c r="K57" i="33"/>
  <c r="O57" i="33"/>
  <c r="Q57" i="33"/>
  <c r="V57" i="33"/>
  <c r="G58" i="33"/>
  <c r="I58" i="33"/>
  <c r="K58" i="33"/>
  <c r="M58" i="33"/>
  <c r="O58" i="33"/>
  <c r="Q58" i="33"/>
  <c r="V58" i="33"/>
  <c r="G59" i="33"/>
  <c r="I59" i="33"/>
  <c r="K59" i="33"/>
  <c r="M59" i="33"/>
  <c r="O59" i="33"/>
  <c r="Q59" i="33"/>
  <c r="V59" i="33"/>
  <c r="G60" i="33"/>
  <c r="M60" i="33" s="1"/>
  <c r="I60" i="33"/>
  <c r="K60" i="33"/>
  <c r="O60" i="33"/>
  <c r="Q60" i="33"/>
  <c r="V60" i="33"/>
  <c r="G61" i="33"/>
  <c r="M61" i="33" s="1"/>
  <c r="I61" i="33"/>
  <c r="K61" i="33"/>
  <c r="O61" i="33"/>
  <c r="Q61" i="33"/>
  <c r="V61" i="33"/>
  <c r="G62" i="33"/>
  <c r="I62" i="33"/>
  <c r="K62" i="33"/>
  <c r="M62" i="33"/>
  <c r="O62" i="33"/>
  <c r="Q62" i="33"/>
  <c r="V62" i="33"/>
  <c r="G63" i="33"/>
  <c r="I63" i="33"/>
  <c r="K63" i="33"/>
  <c r="M63" i="33"/>
  <c r="O63" i="33"/>
  <c r="Q63" i="33"/>
  <c r="V63" i="33"/>
  <c r="G64" i="33"/>
  <c r="M64" i="33" s="1"/>
  <c r="I64" i="33"/>
  <c r="K64" i="33"/>
  <c r="O64" i="33"/>
  <c r="Q64" i="33"/>
  <c r="V64" i="33"/>
  <c r="G65" i="33"/>
  <c r="M65" i="33" s="1"/>
  <c r="I65" i="33"/>
  <c r="K65" i="33"/>
  <c r="O65" i="33"/>
  <c r="Q65" i="33"/>
  <c r="V65" i="33"/>
  <c r="AE67" i="33"/>
  <c r="AF67" i="33"/>
  <c r="G34" i="32"/>
  <c r="G9" i="32"/>
  <c r="M9" i="32" s="1"/>
  <c r="I9" i="32"/>
  <c r="I8" i="32" s="1"/>
  <c r="K9" i="32"/>
  <c r="K8" i="32" s="1"/>
  <c r="O9" i="32"/>
  <c r="Q9" i="32"/>
  <c r="Q8" i="32" s="1"/>
  <c r="V9" i="32"/>
  <c r="V8" i="32" s="1"/>
  <c r="G10" i="32"/>
  <c r="I10" i="32"/>
  <c r="K10" i="32"/>
  <c r="M10" i="32"/>
  <c r="O10" i="32"/>
  <c r="Q10" i="32"/>
  <c r="V10" i="32"/>
  <c r="G11" i="32"/>
  <c r="I11" i="32"/>
  <c r="K11" i="32"/>
  <c r="M11" i="32"/>
  <c r="O11" i="32"/>
  <c r="Q11" i="32"/>
  <c r="V11" i="32"/>
  <c r="G12" i="32"/>
  <c r="G8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7" i="32"/>
  <c r="I17" i="32"/>
  <c r="K17" i="32"/>
  <c r="M17" i="32"/>
  <c r="O17" i="32"/>
  <c r="Q17" i="32"/>
  <c r="V17" i="32"/>
  <c r="G18" i="32"/>
  <c r="M18" i="32" s="1"/>
  <c r="I18" i="32"/>
  <c r="K18" i="32"/>
  <c r="O18" i="32"/>
  <c r="Q18" i="32"/>
  <c r="V18" i="32"/>
  <c r="G19" i="32"/>
  <c r="I19" i="32"/>
  <c r="K19" i="32"/>
  <c r="M19" i="32"/>
  <c r="O19" i="32"/>
  <c r="Q19" i="32"/>
  <c r="V19" i="32"/>
  <c r="G20" i="32"/>
  <c r="M20" i="32" s="1"/>
  <c r="I20" i="32"/>
  <c r="K20" i="32"/>
  <c r="O20" i="32"/>
  <c r="Q20" i="32"/>
  <c r="V20" i="32"/>
  <c r="G21" i="32"/>
  <c r="I21" i="32"/>
  <c r="K21" i="32"/>
  <c r="M21" i="32"/>
  <c r="O21" i="32"/>
  <c r="Q21" i="32"/>
  <c r="V21" i="32"/>
  <c r="G22" i="32"/>
  <c r="M22" i="32" s="1"/>
  <c r="I22" i="32"/>
  <c r="K22" i="32"/>
  <c r="O22" i="32"/>
  <c r="Q22" i="32"/>
  <c r="V22" i="32"/>
  <c r="G23" i="32"/>
  <c r="I23" i="32"/>
  <c r="K23" i="32"/>
  <c r="M23" i="32"/>
  <c r="O23" i="32"/>
  <c r="Q23" i="32"/>
  <c r="V23" i="32"/>
  <c r="G24" i="32"/>
  <c r="M24" i="32" s="1"/>
  <c r="I24" i="32"/>
  <c r="K24" i="32"/>
  <c r="O24" i="32"/>
  <c r="Q24" i="32"/>
  <c r="V24" i="32"/>
  <c r="G25" i="32"/>
  <c r="I25" i="32"/>
  <c r="K25" i="32"/>
  <c r="M25" i="32"/>
  <c r="O25" i="32"/>
  <c r="Q25" i="32"/>
  <c r="V25" i="32"/>
  <c r="G26" i="32"/>
  <c r="M26" i="32" s="1"/>
  <c r="I26" i="32"/>
  <c r="K26" i="32"/>
  <c r="O26" i="32"/>
  <c r="Q26" i="32"/>
  <c r="V26" i="32"/>
  <c r="G27" i="32"/>
  <c r="I27" i="32"/>
  <c r="K27" i="32"/>
  <c r="M27" i="32"/>
  <c r="O27" i="32"/>
  <c r="Q27" i="32"/>
  <c r="V27" i="32"/>
  <c r="G29" i="32"/>
  <c r="I29" i="32"/>
  <c r="I28" i="32" s="1"/>
  <c r="K29" i="32"/>
  <c r="M29" i="32"/>
  <c r="O29" i="32"/>
  <c r="Q29" i="32"/>
  <c r="Q28" i="32" s="1"/>
  <c r="V29" i="32"/>
  <c r="G30" i="32"/>
  <c r="M30" i="32" s="1"/>
  <c r="I30" i="32"/>
  <c r="K30" i="32"/>
  <c r="K28" i="32" s="1"/>
  <c r="O30" i="32"/>
  <c r="Q30" i="32"/>
  <c r="V30" i="32"/>
  <c r="V28" i="32" s="1"/>
  <c r="G31" i="32"/>
  <c r="I31" i="32"/>
  <c r="K31" i="32"/>
  <c r="M31" i="32"/>
  <c r="O31" i="32"/>
  <c r="Q31" i="32"/>
  <c r="V31" i="32"/>
  <c r="G32" i="32"/>
  <c r="G28" i="32" s="1"/>
  <c r="I32" i="32"/>
  <c r="K32" i="32"/>
  <c r="O32" i="32"/>
  <c r="O28" i="32" s="1"/>
  <c r="Q32" i="32"/>
  <c r="V32" i="32"/>
  <c r="AE34" i="32"/>
  <c r="AF34" i="32"/>
  <c r="G27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G8" i="31" s="1"/>
  <c r="I12" i="31"/>
  <c r="K12" i="31"/>
  <c r="O12" i="31"/>
  <c r="O8" i="31" s="1"/>
  <c r="Q12" i="31"/>
  <c r="V12" i="31"/>
  <c r="G13" i="31"/>
  <c r="M13" i="31" s="1"/>
  <c r="I13" i="31"/>
  <c r="K13" i="31"/>
  <c r="O13" i="31"/>
  <c r="Q13" i="31"/>
  <c r="V13" i="31"/>
  <c r="G14" i="31"/>
  <c r="I14" i="31"/>
  <c r="K14" i="31"/>
  <c r="M14" i="31"/>
  <c r="O14" i="31"/>
  <c r="Q14" i="31"/>
  <c r="V14" i="31"/>
  <c r="G15" i="31"/>
  <c r="I15" i="31"/>
  <c r="K15" i="31"/>
  <c r="M15" i="31"/>
  <c r="O15" i="31"/>
  <c r="Q15" i="31"/>
  <c r="V15" i="31"/>
  <c r="G16" i="31"/>
  <c r="M16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0" i="31"/>
  <c r="M20" i="31" s="1"/>
  <c r="I20" i="31"/>
  <c r="K20" i="31"/>
  <c r="O20" i="31"/>
  <c r="Q20" i="31"/>
  <c r="V20" i="31"/>
  <c r="G22" i="31"/>
  <c r="I22" i="31"/>
  <c r="K22" i="31"/>
  <c r="K21" i="31" s="1"/>
  <c r="M22" i="31"/>
  <c r="O22" i="31"/>
  <c r="Q22" i="31"/>
  <c r="V22" i="31"/>
  <c r="V21" i="31" s="1"/>
  <c r="G23" i="31"/>
  <c r="I23" i="31"/>
  <c r="K23" i="31"/>
  <c r="M23" i="31"/>
  <c r="O23" i="31"/>
  <c r="Q23" i="31"/>
  <c r="V23" i="31"/>
  <c r="G24" i="31"/>
  <c r="G21" i="31" s="1"/>
  <c r="I24" i="31"/>
  <c r="K24" i="31"/>
  <c r="O24" i="31"/>
  <c r="O21" i="31" s="1"/>
  <c r="Q24" i="31"/>
  <c r="V24" i="31"/>
  <c r="G25" i="31"/>
  <c r="M25" i="31" s="1"/>
  <c r="I25" i="31"/>
  <c r="I21" i="31" s="1"/>
  <c r="K25" i="31"/>
  <c r="O25" i="31"/>
  <c r="Q25" i="31"/>
  <c r="Q21" i="31" s="1"/>
  <c r="V25" i="31"/>
  <c r="AE27" i="31"/>
  <c r="AF27" i="31"/>
  <c r="G32" i="30"/>
  <c r="G9" i="30"/>
  <c r="M9" i="30" s="1"/>
  <c r="I9" i="30"/>
  <c r="I8" i="30" s="1"/>
  <c r="K9" i="30"/>
  <c r="K8" i="30" s="1"/>
  <c r="O9" i="30"/>
  <c r="Q9" i="30"/>
  <c r="Q8" i="30" s="1"/>
  <c r="V9" i="30"/>
  <c r="V8" i="30" s="1"/>
  <c r="G17" i="30"/>
  <c r="I17" i="30"/>
  <c r="K17" i="30"/>
  <c r="M17" i="30"/>
  <c r="O17" i="30"/>
  <c r="Q17" i="30"/>
  <c r="V17" i="30"/>
  <c r="G18" i="30"/>
  <c r="I18" i="30"/>
  <c r="K18" i="30"/>
  <c r="M18" i="30"/>
  <c r="O18" i="30"/>
  <c r="Q18" i="30"/>
  <c r="V18" i="30"/>
  <c r="G19" i="30"/>
  <c r="G8" i="30" s="1"/>
  <c r="I19" i="30"/>
  <c r="K19" i="30"/>
  <c r="O19" i="30"/>
  <c r="O8" i="30" s="1"/>
  <c r="Q19" i="30"/>
  <c r="V19" i="30"/>
  <c r="G20" i="30"/>
  <c r="I20" i="30"/>
  <c r="K20" i="30"/>
  <c r="M20" i="30"/>
  <c r="O20" i="30"/>
  <c r="Q20" i="30"/>
  <c r="V20" i="30"/>
  <c r="G21" i="30"/>
  <c r="M21" i="30" s="1"/>
  <c r="I21" i="30"/>
  <c r="K21" i="30"/>
  <c r="O21" i="30"/>
  <c r="Q21" i="30"/>
  <c r="V21" i="30"/>
  <c r="G22" i="30"/>
  <c r="I22" i="30"/>
  <c r="K22" i="30"/>
  <c r="M22" i="30"/>
  <c r="O22" i="30"/>
  <c r="Q22" i="30"/>
  <c r="V22" i="30"/>
  <c r="G23" i="30"/>
  <c r="M23" i="30" s="1"/>
  <c r="I23" i="30"/>
  <c r="K23" i="30"/>
  <c r="O23" i="30"/>
  <c r="Q23" i="30"/>
  <c r="V23" i="30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Q25" i="30"/>
  <c r="V25" i="30"/>
  <c r="G27" i="30"/>
  <c r="G26" i="30" s="1"/>
  <c r="I27" i="30"/>
  <c r="I26" i="30" s="1"/>
  <c r="K27" i="30"/>
  <c r="K26" i="30" s="1"/>
  <c r="O27" i="30"/>
  <c r="O26" i="30" s="1"/>
  <c r="Q27" i="30"/>
  <c r="Q26" i="30" s="1"/>
  <c r="V27" i="30"/>
  <c r="V26" i="30" s="1"/>
  <c r="G28" i="30"/>
  <c r="I28" i="30"/>
  <c r="K28" i="30"/>
  <c r="M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AE32" i="30"/>
  <c r="AF32" i="30"/>
  <c r="G33" i="29"/>
  <c r="G9" i="29"/>
  <c r="G8" i="29" s="1"/>
  <c r="I9" i="29"/>
  <c r="K9" i="29"/>
  <c r="O9" i="29"/>
  <c r="O8" i="29" s="1"/>
  <c r="Q9" i="29"/>
  <c r="V9" i="29"/>
  <c r="G10" i="29"/>
  <c r="M10" i="29" s="1"/>
  <c r="I10" i="29"/>
  <c r="I8" i="29" s="1"/>
  <c r="K10" i="29"/>
  <c r="O10" i="29"/>
  <c r="Q10" i="29"/>
  <c r="Q8" i="29" s="1"/>
  <c r="V10" i="29"/>
  <c r="G11" i="29"/>
  <c r="M11" i="29" s="1"/>
  <c r="I11" i="29"/>
  <c r="K11" i="29"/>
  <c r="K8" i="29" s="1"/>
  <c r="O11" i="29"/>
  <c r="Q11" i="29"/>
  <c r="V11" i="29"/>
  <c r="V8" i="29" s="1"/>
  <c r="G12" i="29"/>
  <c r="I12" i="29"/>
  <c r="K12" i="29"/>
  <c r="M12" i="29"/>
  <c r="O12" i="29"/>
  <c r="Q12" i="29"/>
  <c r="V12" i="29"/>
  <c r="G13" i="29"/>
  <c r="M13" i="29" s="1"/>
  <c r="I13" i="29"/>
  <c r="K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I16" i="29"/>
  <c r="K16" i="29"/>
  <c r="M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19" i="29"/>
  <c r="M19" i="29" s="1"/>
  <c r="I19" i="29"/>
  <c r="K19" i="29"/>
  <c r="O19" i="29"/>
  <c r="Q19" i="29"/>
  <c r="V19" i="29"/>
  <c r="G21" i="29"/>
  <c r="G20" i="29" s="1"/>
  <c r="I21" i="29"/>
  <c r="K21" i="29"/>
  <c r="O21" i="29"/>
  <c r="O20" i="29" s="1"/>
  <c r="Q21" i="29"/>
  <c r="V21" i="29"/>
  <c r="G23" i="29"/>
  <c r="M23" i="29" s="1"/>
  <c r="I23" i="29"/>
  <c r="I20" i="29" s="1"/>
  <c r="K23" i="29"/>
  <c r="O23" i="29"/>
  <c r="Q23" i="29"/>
  <c r="Q20" i="29" s="1"/>
  <c r="V23" i="29"/>
  <c r="G24" i="29"/>
  <c r="M24" i="29" s="1"/>
  <c r="I24" i="29"/>
  <c r="K24" i="29"/>
  <c r="K20" i="29" s="1"/>
  <c r="O24" i="29"/>
  <c r="Q24" i="29"/>
  <c r="V24" i="29"/>
  <c r="V20" i="29" s="1"/>
  <c r="I25" i="29"/>
  <c r="K25" i="29"/>
  <c r="Q25" i="29"/>
  <c r="V25" i="29"/>
  <c r="G26" i="29"/>
  <c r="G25" i="29" s="1"/>
  <c r="I26" i="29"/>
  <c r="K26" i="29"/>
  <c r="O26" i="29"/>
  <c r="O25" i="29" s="1"/>
  <c r="Q26" i="29"/>
  <c r="V26" i="29"/>
  <c r="G28" i="29"/>
  <c r="M28" i="29" s="1"/>
  <c r="I28" i="29"/>
  <c r="K28" i="29"/>
  <c r="K27" i="29" s="1"/>
  <c r="O28" i="29"/>
  <c r="Q28" i="29"/>
  <c r="V28" i="29"/>
  <c r="V27" i="29" s="1"/>
  <c r="G29" i="29"/>
  <c r="I29" i="29"/>
  <c r="K29" i="29"/>
  <c r="M29" i="29"/>
  <c r="O29" i="29"/>
  <c r="Q29" i="29"/>
  <c r="V29" i="29"/>
  <c r="G30" i="29"/>
  <c r="M30" i="29" s="1"/>
  <c r="I30" i="29"/>
  <c r="K30" i="29"/>
  <c r="O30" i="29"/>
  <c r="O27" i="29" s="1"/>
  <c r="Q30" i="29"/>
  <c r="V30" i="29"/>
  <c r="G31" i="29"/>
  <c r="M31" i="29" s="1"/>
  <c r="I31" i="29"/>
  <c r="I27" i="29" s="1"/>
  <c r="K31" i="29"/>
  <c r="O31" i="29"/>
  <c r="Q31" i="29"/>
  <c r="Q27" i="29" s="1"/>
  <c r="V31" i="29"/>
  <c r="AE33" i="29"/>
  <c r="G30" i="28"/>
  <c r="G8" i="28"/>
  <c r="O8" i="28"/>
  <c r="G9" i="28"/>
  <c r="M9" i="28" s="1"/>
  <c r="M8" i="28" s="1"/>
  <c r="I9" i="28"/>
  <c r="I8" i="28" s="1"/>
  <c r="K9" i="28"/>
  <c r="K8" i="28" s="1"/>
  <c r="O9" i="28"/>
  <c r="Q9" i="28"/>
  <c r="Q8" i="28" s="1"/>
  <c r="V9" i="28"/>
  <c r="V8" i="28" s="1"/>
  <c r="G19" i="28"/>
  <c r="I19" i="28"/>
  <c r="K19" i="28"/>
  <c r="M19" i="28"/>
  <c r="O19" i="28"/>
  <c r="Q19" i="28"/>
  <c r="V19" i="28"/>
  <c r="AE30" i="28"/>
  <c r="AF30" i="28"/>
  <c r="G1591" i="27"/>
  <c r="BA357" i="27"/>
  <c r="BA356" i="27"/>
  <c r="G9" i="27"/>
  <c r="M9" i="27" s="1"/>
  <c r="I9" i="27"/>
  <c r="I8" i="27" s="1"/>
  <c r="K9" i="27"/>
  <c r="K8" i="27" s="1"/>
  <c r="O9" i="27"/>
  <c r="Q9" i="27"/>
  <c r="Q8" i="27" s="1"/>
  <c r="V9" i="27"/>
  <c r="V8" i="27" s="1"/>
  <c r="G13" i="27"/>
  <c r="M13" i="27" s="1"/>
  <c r="I13" i="27"/>
  <c r="K13" i="27"/>
  <c r="O13" i="27"/>
  <c r="Q13" i="27"/>
  <c r="V13" i="27"/>
  <c r="G14" i="27"/>
  <c r="I14" i="27"/>
  <c r="K14" i="27"/>
  <c r="M14" i="27"/>
  <c r="O14" i="27"/>
  <c r="Q14" i="27"/>
  <c r="V14" i="27"/>
  <c r="G15" i="27"/>
  <c r="M15" i="27" s="1"/>
  <c r="I15" i="27"/>
  <c r="K15" i="27"/>
  <c r="O15" i="27"/>
  <c r="O8" i="27" s="1"/>
  <c r="Q15" i="27"/>
  <c r="V15" i="27"/>
  <c r="G16" i="27"/>
  <c r="I16" i="27"/>
  <c r="K16" i="27"/>
  <c r="M16" i="27"/>
  <c r="O16" i="27"/>
  <c r="Q16" i="27"/>
  <c r="V16" i="27"/>
  <c r="G19" i="27"/>
  <c r="M19" i="27" s="1"/>
  <c r="I19" i="27"/>
  <c r="K19" i="27"/>
  <c r="O19" i="27"/>
  <c r="Q19" i="27"/>
  <c r="V19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G28" i="27"/>
  <c r="I28" i="27"/>
  <c r="K28" i="27"/>
  <c r="M28" i="27"/>
  <c r="O28" i="27"/>
  <c r="Q28" i="27"/>
  <c r="V28" i="27"/>
  <c r="G32" i="27"/>
  <c r="M32" i="27" s="1"/>
  <c r="I32" i="27"/>
  <c r="K32" i="27"/>
  <c r="O32" i="27"/>
  <c r="Q32" i="27"/>
  <c r="V32" i="27"/>
  <c r="G37" i="27"/>
  <c r="I37" i="27"/>
  <c r="K37" i="27"/>
  <c r="M37" i="27"/>
  <c r="O37" i="27"/>
  <c r="Q37" i="27"/>
  <c r="V37" i="27"/>
  <c r="G41" i="27"/>
  <c r="M41" i="27" s="1"/>
  <c r="I41" i="27"/>
  <c r="K41" i="27"/>
  <c r="O41" i="27"/>
  <c r="Q41" i="27"/>
  <c r="V41" i="27"/>
  <c r="G44" i="27"/>
  <c r="I44" i="27"/>
  <c r="K44" i="27"/>
  <c r="M44" i="27"/>
  <c r="O44" i="27"/>
  <c r="Q44" i="27"/>
  <c r="V44" i="27"/>
  <c r="G48" i="27"/>
  <c r="M48" i="27" s="1"/>
  <c r="I48" i="27"/>
  <c r="K48" i="27"/>
  <c r="O48" i="27"/>
  <c r="Q48" i="27"/>
  <c r="V48" i="27"/>
  <c r="G51" i="27"/>
  <c r="I51" i="27"/>
  <c r="K51" i="27"/>
  <c r="M51" i="27"/>
  <c r="O51" i="27"/>
  <c r="Q51" i="27"/>
  <c r="V51" i="27"/>
  <c r="G52" i="27"/>
  <c r="M52" i="27" s="1"/>
  <c r="I52" i="27"/>
  <c r="K52" i="27"/>
  <c r="O52" i="27"/>
  <c r="Q52" i="27"/>
  <c r="V52" i="27"/>
  <c r="G54" i="27"/>
  <c r="M54" i="27" s="1"/>
  <c r="I54" i="27"/>
  <c r="K54" i="27"/>
  <c r="K53" i="27" s="1"/>
  <c r="O54" i="27"/>
  <c r="Q54" i="27"/>
  <c r="V54" i="27"/>
  <c r="V53" i="27" s="1"/>
  <c r="G60" i="27"/>
  <c r="I60" i="27"/>
  <c r="K60" i="27"/>
  <c r="M60" i="27"/>
  <c r="O60" i="27"/>
  <c r="Q60" i="27"/>
  <c r="V60" i="27"/>
  <c r="G61" i="27"/>
  <c r="G53" i="27" s="1"/>
  <c r="I61" i="27"/>
  <c r="K61" i="27"/>
  <c r="O61" i="27"/>
  <c r="O53" i="27" s="1"/>
  <c r="Q61" i="27"/>
  <c r="V61" i="27"/>
  <c r="G64" i="27"/>
  <c r="M64" i="27" s="1"/>
  <c r="I64" i="27"/>
  <c r="I53" i="27" s="1"/>
  <c r="K64" i="27"/>
  <c r="O64" i="27"/>
  <c r="Q64" i="27"/>
  <c r="Q53" i="27" s="1"/>
  <c r="V64" i="27"/>
  <c r="G69" i="27"/>
  <c r="I69" i="27"/>
  <c r="K69" i="27"/>
  <c r="M69" i="27"/>
  <c r="O69" i="27"/>
  <c r="Q69" i="27"/>
  <c r="V69" i="27"/>
  <c r="G73" i="27"/>
  <c r="G68" i="27" s="1"/>
  <c r="I73" i="27"/>
  <c r="K73" i="27"/>
  <c r="O73" i="27"/>
  <c r="O68" i="27" s="1"/>
  <c r="Q73" i="27"/>
  <c r="V73" i="27"/>
  <c r="G77" i="27"/>
  <c r="M77" i="27" s="1"/>
  <c r="I77" i="27"/>
  <c r="I68" i="27" s="1"/>
  <c r="K77" i="27"/>
  <c r="O77" i="27"/>
  <c r="Q77" i="27"/>
  <c r="Q68" i="27" s="1"/>
  <c r="V77" i="27"/>
  <c r="G89" i="27"/>
  <c r="M89" i="27" s="1"/>
  <c r="I89" i="27"/>
  <c r="K89" i="27"/>
  <c r="K68" i="27" s="1"/>
  <c r="O89" i="27"/>
  <c r="Q89" i="27"/>
  <c r="V89" i="27"/>
  <c r="V68" i="27" s="1"/>
  <c r="G90" i="27"/>
  <c r="I90" i="27"/>
  <c r="K90" i="27"/>
  <c r="M90" i="27"/>
  <c r="O90" i="27"/>
  <c r="Q90" i="27"/>
  <c r="V90" i="27"/>
  <c r="G91" i="27"/>
  <c r="M91" i="27" s="1"/>
  <c r="I91" i="27"/>
  <c r="K91" i="27"/>
  <c r="O91" i="27"/>
  <c r="Q91" i="27"/>
  <c r="V91" i="27"/>
  <c r="G98" i="27"/>
  <c r="M98" i="27" s="1"/>
  <c r="I98" i="27"/>
  <c r="K98" i="27"/>
  <c r="O98" i="27"/>
  <c r="Q98" i="27"/>
  <c r="V98" i="27"/>
  <c r="G103" i="27"/>
  <c r="M103" i="27" s="1"/>
  <c r="I103" i="27"/>
  <c r="K103" i="27"/>
  <c r="O103" i="27"/>
  <c r="Q103" i="27"/>
  <c r="V103" i="27"/>
  <c r="G104" i="27"/>
  <c r="I104" i="27"/>
  <c r="K104" i="27"/>
  <c r="M104" i="27"/>
  <c r="O104" i="27"/>
  <c r="Q104" i="27"/>
  <c r="V104" i="27"/>
  <c r="G108" i="27"/>
  <c r="M108" i="27" s="1"/>
  <c r="I108" i="27"/>
  <c r="K108" i="27"/>
  <c r="O108" i="27"/>
  <c r="Q108" i="27"/>
  <c r="V108" i="27"/>
  <c r="G112" i="27"/>
  <c r="M112" i="27" s="1"/>
  <c r="I112" i="27"/>
  <c r="K112" i="27"/>
  <c r="O112" i="27"/>
  <c r="Q112" i="27"/>
  <c r="V112" i="27"/>
  <c r="G116" i="27"/>
  <c r="M116" i="27" s="1"/>
  <c r="I116" i="27"/>
  <c r="K116" i="27"/>
  <c r="O116" i="27"/>
  <c r="Q116" i="27"/>
  <c r="V116" i="27"/>
  <c r="G120" i="27"/>
  <c r="I120" i="27"/>
  <c r="K120" i="27"/>
  <c r="M120" i="27"/>
  <c r="O120" i="27"/>
  <c r="Q120" i="27"/>
  <c r="V120" i="27"/>
  <c r="G121" i="27"/>
  <c r="M121" i="27" s="1"/>
  <c r="I121" i="27"/>
  <c r="K121" i="27"/>
  <c r="O121" i="27"/>
  <c r="Q121" i="27"/>
  <c r="V121" i="27"/>
  <c r="G122" i="27"/>
  <c r="M122" i="27" s="1"/>
  <c r="I122" i="27"/>
  <c r="K122" i="27"/>
  <c r="O122" i="27"/>
  <c r="Q122" i="27"/>
  <c r="V122" i="27"/>
  <c r="G127" i="27"/>
  <c r="M127" i="27" s="1"/>
  <c r="I127" i="27"/>
  <c r="K127" i="27"/>
  <c r="O127" i="27"/>
  <c r="Q127" i="27"/>
  <c r="V127" i="27"/>
  <c r="G132" i="27"/>
  <c r="I132" i="27"/>
  <c r="K132" i="27"/>
  <c r="M132" i="27"/>
  <c r="O132" i="27"/>
  <c r="Q132" i="27"/>
  <c r="V132" i="27"/>
  <c r="G135" i="27"/>
  <c r="M135" i="27" s="1"/>
  <c r="I135" i="27"/>
  <c r="K135" i="27"/>
  <c r="O135" i="27"/>
  <c r="Q135" i="27"/>
  <c r="V135" i="27"/>
  <c r="G140" i="27"/>
  <c r="M140" i="27" s="1"/>
  <c r="I140" i="27"/>
  <c r="K140" i="27"/>
  <c r="O140" i="27"/>
  <c r="Q140" i="27"/>
  <c r="V140" i="27"/>
  <c r="G149" i="27"/>
  <c r="I149" i="27"/>
  <c r="K149" i="27"/>
  <c r="M149" i="27"/>
  <c r="O149" i="27"/>
  <c r="Q149" i="27"/>
  <c r="V149" i="27"/>
  <c r="V148" i="27" s="1"/>
  <c r="G153" i="27"/>
  <c r="G148" i="27" s="1"/>
  <c r="I153" i="27"/>
  <c r="K153" i="27"/>
  <c r="O153" i="27"/>
  <c r="O148" i="27" s="1"/>
  <c r="Q153" i="27"/>
  <c r="V153" i="27"/>
  <c r="G158" i="27"/>
  <c r="M158" i="27" s="1"/>
  <c r="I158" i="27"/>
  <c r="I148" i="27" s="1"/>
  <c r="K158" i="27"/>
  <c r="O158" i="27"/>
  <c r="Q158" i="27"/>
  <c r="Q148" i="27" s="1"/>
  <c r="V158" i="27"/>
  <c r="G159" i="27"/>
  <c r="M159" i="27" s="1"/>
  <c r="I159" i="27"/>
  <c r="K159" i="27"/>
  <c r="K148" i="27" s="1"/>
  <c r="O159" i="27"/>
  <c r="Q159" i="27"/>
  <c r="V159" i="27"/>
  <c r="G163" i="27"/>
  <c r="I163" i="27"/>
  <c r="K163" i="27"/>
  <c r="M163" i="27"/>
  <c r="O163" i="27"/>
  <c r="Q163" i="27"/>
  <c r="V163" i="27"/>
  <c r="G167" i="27"/>
  <c r="M167" i="27" s="1"/>
  <c r="I167" i="27"/>
  <c r="K167" i="27"/>
  <c r="O167" i="27"/>
  <c r="Q167" i="27"/>
  <c r="V167" i="27"/>
  <c r="G172" i="27"/>
  <c r="M172" i="27" s="1"/>
  <c r="I172" i="27"/>
  <c r="I171" i="27" s="1"/>
  <c r="K172" i="27"/>
  <c r="K171" i="27" s="1"/>
  <c r="O172" i="27"/>
  <c r="Q172" i="27"/>
  <c r="Q171" i="27" s="1"/>
  <c r="V172" i="27"/>
  <c r="V171" i="27" s="1"/>
  <c r="G173" i="27"/>
  <c r="I173" i="27"/>
  <c r="K173" i="27"/>
  <c r="M173" i="27"/>
  <c r="O173" i="27"/>
  <c r="Q173" i="27"/>
  <c r="V173" i="27"/>
  <c r="G177" i="27"/>
  <c r="I177" i="27"/>
  <c r="K177" i="27"/>
  <c r="M177" i="27"/>
  <c r="O177" i="27"/>
  <c r="Q177" i="27"/>
  <c r="V177" i="27"/>
  <c r="G181" i="27"/>
  <c r="M181" i="27" s="1"/>
  <c r="I181" i="27"/>
  <c r="K181" i="27"/>
  <c r="O181" i="27"/>
  <c r="O171" i="27" s="1"/>
  <c r="Q181" i="27"/>
  <c r="V181" i="27"/>
  <c r="G186" i="27"/>
  <c r="M186" i="27" s="1"/>
  <c r="I186" i="27"/>
  <c r="K186" i="27"/>
  <c r="O186" i="27"/>
  <c r="Q186" i="27"/>
  <c r="V186" i="27"/>
  <c r="G189" i="27"/>
  <c r="I189" i="27"/>
  <c r="K189" i="27"/>
  <c r="M189" i="27"/>
  <c r="O189" i="27"/>
  <c r="Q189" i="27"/>
  <c r="V189" i="27"/>
  <c r="G192" i="27"/>
  <c r="I192" i="27"/>
  <c r="K192" i="27"/>
  <c r="M192" i="27"/>
  <c r="O192" i="27"/>
  <c r="Q192" i="27"/>
  <c r="V192" i="27"/>
  <c r="G193" i="27"/>
  <c r="M193" i="27" s="1"/>
  <c r="I193" i="27"/>
  <c r="K193" i="27"/>
  <c r="O193" i="27"/>
  <c r="Q193" i="27"/>
  <c r="V193" i="27"/>
  <c r="G198" i="27"/>
  <c r="M198" i="27" s="1"/>
  <c r="I198" i="27"/>
  <c r="K198" i="27"/>
  <c r="O198" i="27"/>
  <c r="Q198" i="27"/>
  <c r="V198" i="27"/>
  <c r="G202" i="27"/>
  <c r="I202" i="27"/>
  <c r="K202" i="27"/>
  <c r="M202" i="27"/>
  <c r="O202" i="27"/>
  <c r="Q202" i="27"/>
  <c r="V202" i="27"/>
  <c r="G206" i="27"/>
  <c r="I206" i="27"/>
  <c r="K206" i="27"/>
  <c r="M206" i="27"/>
  <c r="O206" i="27"/>
  <c r="Q206" i="27"/>
  <c r="V206" i="27"/>
  <c r="G210" i="27"/>
  <c r="M210" i="27" s="1"/>
  <c r="I210" i="27"/>
  <c r="K210" i="27"/>
  <c r="O210" i="27"/>
  <c r="Q210" i="27"/>
  <c r="V210" i="27"/>
  <c r="G213" i="27"/>
  <c r="M213" i="27" s="1"/>
  <c r="I213" i="27"/>
  <c r="K213" i="27"/>
  <c r="O213" i="27"/>
  <c r="Q213" i="27"/>
  <c r="V213" i="27"/>
  <c r="G220" i="27"/>
  <c r="I220" i="27"/>
  <c r="K220" i="27"/>
  <c r="M220" i="27"/>
  <c r="O220" i="27"/>
  <c r="Q220" i="27"/>
  <c r="V220" i="27"/>
  <c r="G223" i="27"/>
  <c r="I223" i="27"/>
  <c r="K223" i="27"/>
  <c r="M223" i="27"/>
  <c r="O223" i="27"/>
  <c r="Q223" i="27"/>
  <c r="V223" i="27"/>
  <c r="G224" i="27"/>
  <c r="M224" i="27" s="1"/>
  <c r="I224" i="27"/>
  <c r="K224" i="27"/>
  <c r="O224" i="27"/>
  <c r="Q224" i="27"/>
  <c r="V224" i="27"/>
  <c r="G227" i="27"/>
  <c r="M227" i="27" s="1"/>
  <c r="I227" i="27"/>
  <c r="K227" i="27"/>
  <c r="O227" i="27"/>
  <c r="Q227" i="27"/>
  <c r="V227" i="27"/>
  <c r="G230" i="27"/>
  <c r="I230" i="27"/>
  <c r="K230" i="27"/>
  <c r="M230" i="27"/>
  <c r="O230" i="27"/>
  <c r="Q230" i="27"/>
  <c r="V230" i="27"/>
  <c r="G233" i="27"/>
  <c r="I233" i="27"/>
  <c r="K233" i="27"/>
  <c r="M233" i="27"/>
  <c r="O233" i="27"/>
  <c r="Q233" i="27"/>
  <c r="V233" i="27"/>
  <c r="G241" i="27"/>
  <c r="M241" i="27" s="1"/>
  <c r="I241" i="27"/>
  <c r="K241" i="27"/>
  <c r="O241" i="27"/>
  <c r="Q241" i="27"/>
  <c r="V241" i="27"/>
  <c r="G245" i="27"/>
  <c r="M245" i="27" s="1"/>
  <c r="I245" i="27"/>
  <c r="K245" i="27"/>
  <c r="O245" i="27"/>
  <c r="Q245" i="27"/>
  <c r="V245" i="27"/>
  <c r="G249" i="27"/>
  <c r="I249" i="27"/>
  <c r="K249" i="27"/>
  <c r="M249" i="27"/>
  <c r="O249" i="27"/>
  <c r="Q249" i="27"/>
  <c r="V249" i="27"/>
  <c r="G252" i="27"/>
  <c r="I252" i="27"/>
  <c r="K252" i="27"/>
  <c r="M252" i="27"/>
  <c r="O252" i="27"/>
  <c r="Q252" i="27"/>
  <c r="V252" i="27"/>
  <c r="G258" i="27"/>
  <c r="M258" i="27" s="1"/>
  <c r="I258" i="27"/>
  <c r="K258" i="27"/>
  <c r="O258" i="27"/>
  <c r="Q258" i="27"/>
  <c r="V258" i="27"/>
  <c r="G261" i="27"/>
  <c r="M261" i="27" s="1"/>
  <c r="I261" i="27"/>
  <c r="K261" i="27"/>
  <c r="O261" i="27"/>
  <c r="Q261" i="27"/>
  <c r="V261" i="27"/>
  <c r="G264" i="27"/>
  <c r="I264" i="27"/>
  <c r="K264" i="27"/>
  <c r="M264" i="27"/>
  <c r="O264" i="27"/>
  <c r="Q264" i="27"/>
  <c r="V264" i="27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V271" i="27"/>
  <c r="G274" i="27"/>
  <c r="M274" i="27" s="1"/>
  <c r="I274" i="27"/>
  <c r="K274" i="27"/>
  <c r="O274" i="27"/>
  <c r="Q274" i="27"/>
  <c r="V274" i="27"/>
  <c r="G275" i="27"/>
  <c r="I275" i="27"/>
  <c r="K275" i="27"/>
  <c r="M275" i="27"/>
  <c r="O275" i="27"/>
  <c r="Q275" i="27"/>
  <c r="V275" i="27"/>
  <c r="G278" i="27"/>
  <c r="I278" i="27"/>
  <c r="K278" i="27"/>
  <c r="M278" i="27"/>
  <c r="O278" i="27"/>
  <c r="Q278" i="27"/>
  <c r="V278" i="27"/>
  <c r="G281" i="27"/>
  <c r="M281" i="27" s="1"/>
  <c r="I281" i="27"/>
  <c r="K281" i="27"/>
  <c r="O281" i="27"/>
  <c r="Q281" i="27"/>
  <c r="V281" i="27"/>
  <c r="G288" i="27"/>
  <c r="M288" i="27" s="1"/>
  <c r="I288" i="27"/>
  <c r="K288" i="27"/>
  <c r="O288" i="27"/>
  <c r="Q288" i="27"/>
  <c r="V288" i="27"/>
  <c r="G292" i="27"/>
  <c r="I292" i="27"/>
  <c r="K292" i="27"/>
  <c r="M292" i="27"/>
  <c r="O292" i="27"/>
  <c r="Q292" i="27"/>
  <c r="V292" i="27"/>
  <c r="G296" i="27"/>
  <c r="I296" i="27"/>
  <c r="K296" i="27"/>
  <c r="M296" i="27"/>
  <c r="O296" i="27"/>
  <c r="Q296" i="27"/>
  <c r="V296" i="27"/>
  <c r="G302" i="27"/>
  <c r="M302" i="27" s="1"/>
  <c r="I302" i="27"/>
  <c r="K302" i="27"/>
  <c r="O302" i="27"/>
  <c r="Q302" i="27"/>
  <c r="V302" i="27"/>
  <c r="G306" i="27"/>
  <c r="M306" i="27" s="1"/>
  <c r="I306" i="27"/>
  <c r="K306" i="27"/>
  <c r="O306" i="27"/>
  <c r="Q306" i="27"/>
  <c r="V306" i="27"/>
  <c r="G314" i="27"/>
  <c r="I314" i="27"/>
  <c r="K314" i="27"/>
  <c r="M314" i="27"/>
  <c r="O314" i="27"/>
  <c r="Q314" i="27"/>
  <c r="V314" i="27"/>
  <c r="G315" i="27"/>
  <c r="I315" i="27"/>
  <c r="K315" i="27"/>
  <c r="M315" i="27"/>
  <c r="O315" i="27"/>
  <c r="Q315" i="27"/>
  <c r="V315" i="27"/>
  <c r="G316" i="27"/>
  <c r="M316" i="27" s="1"/>
  <c r="I316" i="27"/>
  <c r="K316" i="27"/>
  <c r="O316" i="27"/>
  <c r="Q316" i="27"/>
  <c r="V316" i="27"/>
  <c r="G319" i="27"/>
  <c r="M319" i="27" s="1"/>
  <c r="I319" i="27"/>
  <c r="K319" i="27"/>
  <c r="O319" i="27"/>
  <c r="Q319" i="27"/>
  <c r="V319" i="27"/>
  <c r="G323" i="27"/>
  <c r="I323" i="27"/>
  <c r="K323" i="27"/>
  <c r="M323" i="27"/>
  <c r="O323" i="27"/>
  <c r="Q323" i="27"/>
  <c r="V323" i="27"/>
  <c r="G328" i="27"/>
  <c r="I328" i="27"/>
  <c r="K328" i="27"/>
  <c r="M328" i="27"/>
  <c r="O328" i="27"/>
  <c r="Q328" i="27"/>
  <c r="V328" i="27"/>
  <c r="G333" i="27"/>
  <c r="M333" i="27" s="1"/>
  <c r="I333" i="27"/>
  <c r="I332" i="27" s="1"/>
  <c r="K333" i="27"/>
  <c r="K332" i="27" s="1"/>
  <c r="O333" i="27"/>
  <c r="Q333" i="27"/>
  <c r="Q332" i="27" s="1"/>
  <c r="V333" i="27"/>
  <c r="V332" i="27" s="1"/>
  <c r="G337" i="27"/>
  <c r="I337" i="27"/>
  <c r="K337" i="27"/>
  <c r="M337" i="27"/>
  <c r="O337" i="27"/>
  <c r="Q337" i="27"/>
  <c r="V337" i="27"/>
  <c r="G343" i="27"/>
  <c r="I343" i="27"/>
  <c r="K343" i="27"/>
  <c r="M343" i="27"/>
  <c r="O343" i="27"/>
  <c r="Q343" i="27"/>
  <c r="V343" i="27"/>
  <c r="G346" i="27"/>
  <c r="M346" i="27" s="1"/>
  <c r="I346" i="27"/>
  <c r="K346" i="27"/>
  <c r="O346" i="27"/>
  <c r="O332" i="27" s="1"/>
  <c r="Q346" i="27"/>
  <c r="V346" i="27"/>
  <c r="G347" i="27"/>
  <c r="M347" i="27" s="1"/>
  <c r="I347" i="27"/>
  <c r="K347" i="27"/>
  <c r="O347" i="27"/>
  <c r="Q347" i="27"/>
  <c r="V347" i="27"/>
  <c r="G348" i="27"/>
  <c r="I348" i="27"/>
  <c r="K348" i="27"/>
  <c r="M348" i="27"/>
  <c r="O348" i="27"/>
  <c r="Q348" i="27"/>
  <c r="V348" i="27"/>
  <c r="G351" i="27"/>
  <c r="I351" i="27"/>
  <c r="K351" i="27"/>
  <c r="M351" i="27"/>
  <c r="O351" i="27"/>
  <c r="Q351" i="27"/>
  <c r="V351" i="27"/>
  <c r="G352" i="27"/>
  <c r="M352" i="27" s="1"/>
  <c r="I352" i="27"/>
  <c r="K352" i="27"/>
  <c r="O352" i="27"/>
  <c r="Q352" i="27"/>
  <c r="V352" i="27"/>
  <c r="G355" i="27"/>
  <c r="M355" i="27" s="1"/>
  <c r="I355" i="27"/>
  <c r="K355" i="27"/>
  <c r="O355" i="27"/>
  <c r="Q355" i="27"/>
  <c r="V355" i="27"/>
  <c r="G358" i="27"/>
  <c r="I358" i="27"/>
  <c r="K358" i="27"/>
  <c r="M358" i="27"/>
  <c r="O358" i="27"/>
  <c r="Q358" i="27"/>
  <c r="V358" i="27"/>
  <c r="G363" i="27"/>
  <c r="I363" i="27"/>
  <c r="K363" i="27"/>
  <c r="M363" i="27"/>
  <c r="O363" i="27"/>
  <c r="Q363" i="27"/>
  <c r="V363" i="27"/>
  <c r="G368" i="27"/>
  <c r="M368" i="27" s="1"/>
  <c r="I368" i="27"/>
  <c r="K368" i="27"/>
  <c r="O368" i="27"/>
  <c r="Q368" i="27"/>
  <c r="V368" i="27"/>
  <c r="G382" i="27"/>
  <c r="M382" i="27" s="1"/>
  <c r="I382" i="27"/>
  <c r="K382" i="27"/>
  <c r="O382" i="27"/>
  <c r="Q382" i="27"/>
  <c r="V382" i="27"/>
  <c r="G385" i="27"/>
  <c r="I385" i="27"/>
  <c r="K385" i="27"/>
  <c r="M385" i="27"/>
  <c r="O385" i="27"/>
  <c r="Q385" i="27"/>
  <c r="V385" i="27"/>
  <c r="G388" i="27"/>
  <c r="I388" i="27"/>
  <c r="K388" i="27"/>
  <c r="M388" i="27"/>
  <c r="O388" i="27"/>
  <c r="Q388" i="27"/>
  <c r="V388" i="27"/>
  <c r="G394" i="27"/>
  <c r="M394" i="27" s="1"/>
  <c r="I394" i="27"/>
  <c r="K394" i="27"/>
  <c r="O394" i="27"/>
  <c r="Q394" i="27"/>
  <c r="V394" i="27"/>
  <c r="G398" i="27"/>
  <c r="M398" i="27" s="1"/>
  <c r="I398" i="27"/>
  <c r="K398" i="27"/>
  <c r="O398" i="27"/>
  <c r="Q398" i="27"/>
  <c r="V398" i="27"/>
  <c r="G402" i="27"/>
  <c r="I402" i="27"/>
  <c r="K402" i="27"/>
  <c r="M402" i="27"/>
  <c r="O402" i="27"/>
  <c r="Q402" i="27"/>
  <c r="V402" i="27"/>
  <c r="G403" i="27"/>
  <c r="I403" i="27"/>
  <c r="K403" i="27"/>
  <c r="M403" i="27"/>
  <c r="O403" i="27"/>
  <c r="Q403" i="27"/>
  <c r="V403" i="27"/>
  <c r="G407" i="27"/>
  <c r="M407" i="27" s="1"/>
  <c r="I407" i="27"/>
  <c r="K407" i="27"/>
  <c r="O407" i="27"/>
  <c r="Q407" i="27"/>
  <c r="V407" i="27"/>
  <c r="G412" i="27"/>
  <c r="M412" i="27" s="1"/>
  <c r="I412" i="27"/>
  <c r="K412" i="27"/>
  <c r="O412" i="27"/>
  <c r="Q412" i="27"/>
  <c r="V412" i="27"/>
  <c r="G416" i="27"/>
  <c r="I416" i="27"/>
  <c r="K416" i="27"/>
  <c r="M416" i="27"/>
  <c r="O416" i="27"/>
  <c r="Q416" i="27"/>
  <c r="V416" i="27"/>
  <c r="G420" i="27"/>
  <c r="I420" i="27"/>
  <c r="K420" i="27"/>
  <c r="M420" i="27"/>
  <c r="O420" i="27"/>
  <c r="Q420" i="27"/>
  <c r="V420" i="27"/>
  <c r="G424" i="27"/>
  <c r="M424" i="27" s="1"/>
  <c r="I424" i="27"/>
  <c r="K424" i="27"/>
  <c r="O424" i="27"/>
  <c r="Q424" i="27"/>
  <c r="V424" i="27"/>
  <c r="G428" i="27"/>
  <c r="M428" i="27" s="1"/>
  <c r="I428" i="27"/>
  <c r="K428" i="27"/>
  <c r="O428" i="27"/>
  <c r="Q428" i="27"/>
  <c r="V428" i="27"/>
  <c r="G435" i="27"/>
  <c r="I435" i="27"/>
  <c r="K435" i="27"/>
  <c r="M435" i="27"/>
  <c r="O435" i="27"/>
  <c r="Q435" i="27"/>
  <c r="V435" i="27"/>
  <c r="G438" i="27"/>
  <c r="I438" i="27"/>
  <c r="K438" i="27"/>
  <c r="M438" i="27"/>
  <c r="O438" i="27"/>
  <c r="Q438" i="27"/>
  <c r="V438" i="27"/>
  <c r="G442" i="27"/>
  <c r="M442" i="27" s="1"/>
  <c r="I442" i="27"/>
  <c r="K442" i="27"/>
  <c r="O442" i="27"/>
  <c r="Q442" i="27"/>
  <c r="V442" i="27"/>
  <c r="G446" i="27"/>
  <c r="M446" i="27" s="1"/>
  <c r="I446" i="27"/>
  <c r="K446" i="27"/>
  <c r="O446" i="27"/>
  <c r="Q446" i="27"/>
  <c r="V446" i="27"/>
  <c r="G454" i="27"/>
  <c r="I454" i="27"/>
  <c r="K454" i="27"/>
  <c r="M454" i="27"/>
  <c r="O454" i="27"/>
  <c r="Q454" i="27"/>
  <c r="V454" i="27"/>
  <c r="G457" i="27"/>
  <c r="I457" i="27"/>
  <c r="K457" i="27"/>
  <c r="M457" i="27"/>
  <c r="O457" i="27"/>
  <c r="Q457" i="27"/>
  <c r="V457" i="27"/>
  <c r="G462" i="27"/>
  <c r="M462" i="27" s="1"/>
  <c r="I462" i="27"/>
  <c r="K462" i="27"/>
  <c r="O462" i="27"/>
  <c r="Q462" i="27"/>
  <c r="V462" i="27"/>
  <c r="G463" i="27"/>
  <c r="M463" i="27" s="1"/>
  <c r="I463" i="27"/>
  <c r="K463" i="27"/>
  <c r="O463" i="27"/>
  <c r="Q463" i="27"/>
  <c r="V463" i="27"/>
  <c r="G467" i="27"/>
  <c r="I467" i="27"/>
  <c r="K467" i="27"/>
  <c r="M467" i="27"/>
  <c r="O467" i="27"/>
  <c r="Q467" i="27"/>
  <c r="V467" i="27"/>
  <c r="G468" i="27"/>
  <c r="I468" i="27"/>
  <c r="K468" i="27"/>
  <c r="M468" i="27"/>
  <c r="O468" i="27"/>
  <c r="Q468" i="27"/>
  <c r="V468" i="27"/>
  <c r="G469" i="27"/>
  <c r="M469" i="27" s="1"/>
  <c r="I469" i="27"/>
  <c r="K469" i="27"/>
  <c r="O469" i="27"/>
  <c r="Q469" i="27"/>
  <c r="V469" i="27"/>
  <c r="G470" i="27"/>
  <c r="M470" i="27" s="1"/>
  <c r="I470" i="27"/>
  <c r="K470" i="27"/>
  <c r="O470" i="27"/>
  <c r="Q470" i="27"/>
  <c r="V470" i="27"/>
  <c r="G471" i="27"/>
  <c r="I471" i="27"/>
  <c r="K471" i="27"/>
  <c r="M471" i="27"/>
  <c r="O471" i="27"/>
  <c r="Q471" i="27"/>
  <c r="V471" i="27"/>
  <c r="G472" i="27"/>
  <c r="I472" i="27"/>
  <c r="K472" i="27"/>
  <c r="M472" i="27"/>
  <c r="O472" i="27"/>
  <c r="Q472" i="27"/>
  <c r="V472" i="27"/>
  <c r="G473" i="27"/>
  <c r="M473" i="27" s="1"/>
  <c r="I473" i="27"/>
  <c r="K473" i="27"/>
  <c r="O473" i="27"/>
  <c r="Q473" i="27"/>
  <c r="V473" i="27"/>
  <c r="G479" i="27"/>
  <c r="M479" i="27" s="1"/>
  <c r="I479" i="27"/>
  <c r="K479" i="27"/>
  <c r="O479" i="27"/>
  <c r="Q479" i="27"/>
  <c r="V479" i="27"/>
  <c r="G483" i="27"/>
  <c r="I483" i="27"/>
  <c r="K483" i="27"/>
  <c r="M483" i="27"/>
  <c r="O483" i="27"/>
  <c r="Q483" i="27"/>
  <c r="V483" i="27"/>
  <c r="G487" i="27"/>
  <c r="I487" i="27"/>
  <c r="K487" i="27"/>
  <c r="M487" i="27"/>
  <c r="O487" i="27"/>
  <c r="Q487" i="27"/>
  <c r="V487" i="27"/>
  <c r="G494" i="27"/>
  <c r="M494" i="27" s="1"/>
  <c r="I494" i="27"/>
  <c r="K494" i="27"/>
  <c r="O494" i="27"/>
  <c r="Q494" i="27"/>
  <c r="V494" i="27"/>
  <c r="G498" i="27"/>
  <c r="M498" i="27" s="1"/>
  <c r="I498" i="27"/>
  <c r="K498" i="27"/>
  <c r="O498" i="27"/>
  <c r="Q498" i="27"/>
  <c r="V498" i="27"/>
  <c r="G502" i="27"/>
  <c r="I502" i="27"/>
  <c r="K502" i="27"/>
  <c r="M502" i="27"/>
  <c r="O502" i="27"/>
  <c r="Q502" i="27"/>
  <c r="V502" i="27"/>
  <c r="G505" i="27"/>
  <c r="I505" i="27"/>
  <c r="K505" i="27"/>
  <c r="M505" i="27"/>
  <c r="O505" i="27"/>
  <c r="Q505" i="27"/>
  <c r="V505" i="27"/>
  <c r="G509" i="27"/>
  <c r="M509" i="27" s="1"/>
  <c r="I509" i="27"/>
  <c r="K509" i="27"/>
  <c r="O509" i="27"/>
  <c r="Q509" i="27"/>
  <c r="V509" i="27"/>
  <c r="G511" i="27"/>
  <c r="I511" i="27"/>
  <c r="K511" i="27"/>
  <c r="K510" i="27" s="1"/>
  <c r="M511" i="27"/>
  <c r="O511" i="27"/>
  <c r="Q511" i="27"/>
  <c r="V511" i="27"/>
  <c r="V510" i="27" s="1"/>
  <c r="G515" i="27"/>
  <c r="I515" i="27"/>
  <c r="K515" i="27"/>
  <c r="M515" i="27"/>
  <c r="O515" i="27"/>
  <c r="Q515" i="27"/>
  <c r="V515" i="27"/>
  <c r="G527" i="27"/>
  <c r="G510" i="27" s="1"/>
  <c r="I527" i="27"/>
  <c r="K527" i="27"/>
  <c r="O527" i="27"/>
  <c r="O510" i="27" s="1"/>
  <c r="Q527" i="27"/>
  <c r="V527" i="27"/>
  <c r="G531" i="27"/>
  <c r="M531" i="27" s="1"/>
  <c r="I531" i="27"/>
  <c r="I510" i="27" s="1"/>
  <c r="K531" i="27"/>
  <c r="O531" i="27"/>
  <c r="Q531" i="27"/>
  <c r="Q510" i="27" s="1"/>
  <c r="V531" i="27"/>
  <c r="G536" i="27"/>
  <c r="I536" i="27"/>
  <c r="K536" i="27"/>
  <c r="M536" i="27"/>
  <c r="O536" i="27"/>
  <c r="Q536" i="27"/>
  <c r="V536" i="27"/>
  <c r="G537" i="27"/>
  <c r="M537" i="27" s="1"/>
  <c r="I537" i="27"/>
  <c r="K537" i="27"/>
  <c r="O537" i="27"/>
  <c r="O535" i="27" s="1"/>
  <c r="Q537" i="27"/>
  <c r="V537" i="27"/>
  <c r="G538" i="27"/>
  <c r="M538" i="27" s="1"/>
  <c r="I538" i="27"/>
  <c r="I535" i="27" s="1"/>
  <c r="K538" i="27"/>
  <c r="O538" i="27"/>
  <c r="Q538" i="27"/>
  <c r="Q535" i="27" s="1"/>
  <c r="V538" i="27"/>
  <c r="G541" i="27"/>
  <c r="M541" i="27" s="1"/>
  <c r="I541" i="27"/>
  <c r="K541" i="27"/>
  <c r="K535" i="27" s="1"/>
  <c r="O541" i="27"/>
  <c r="Q541" i="27"/>
  <c r="V541" i="27"/>
  <c r="V535" i="27" s="1"/>
  <c r="G542" i="27"/>
  <c r="I542" i="27"/>
  <c r="K542" i="27"/>
  <c r="M542" i="27"/>
  <c r="O542" i="27"/>
  <c r="Q542" i="27"/>
  <c r="V542" i="27"/>
  <c r="G543" i="27"/>
  <c r="M543" i="27" s="1"/>
  <c r="I543" i="27"/>
  <c r="K543" i="27"/>
  <c r="O543" i="27"/>
  <c r="Q543" i="27"/>
  <c r="V543" i="27"/>
  <c r="G545" i="27"/>
  <c r="M545" i="27" s="1"/>
  <c r="I545" i="27"/>
  <c r="I544" i="27" s="1"/>
  <c r="K545" i="27"/>
  <c r="K544" i="27" s="1"/>
  <c r="O545" i="27"/>
  <c r="Q545" i="27"/>
  <c r="Q544" i="27" s="1"/>
  <c r="V545" i="27"/>
  <c r="V544" i="27" s="1"/>
  <c r="G549" i="27"/>
  <c r="I549" i="27"/>
  <c r="K549" i="27"/>
  <c r="M549" i="27"/>
  <c r="O549" i="27"/>
  <c r="Q549" i="27"/>
  <c r="V549" i="27"/>
  <c r="G552" i="27"/>
  <c r="G544" i="27" s="1"/>
  <c r="I552" i="27"/>
  <c r="K552" i="27"/>
  <c r="M552" i="27"/>
  <c r="O552" i="27"/>
  <c r="O544" i="27" s="1"/>
  <c r="Q552" i="27"/>
  <c r="V552" i="27"/>
  <c r="G558" i="27"/>
  <c r="M558" i="27" s="1"/>
  <c r="I558" i="27"/>
  <c r="K558" i="27"/>
  <c r="O558" i="27"/>
  <c r="Q558" i="27"/>
  <c r="V558" i="27"/>
  <c r="G561" i="27"/>
  <c r="M561" i="27" s="1"/>
  <c r="I561" i="27"/>
  <c r="K561" i="27"/>
  <c r="O561" i="27"/>
  <c r="Q561" i="27"/>
  <c r="V561" i="27"/>
  <c r="G570" i="27"/>
  <c r="I570" i="27"/>
  <c r="K570" i="27"/>
  <c r="M570" i="27"/>
  <c r="O570" i="27"/>
  <c r="Q570" i="27"/>
  <c r="V570" i="27"/>
  <c r="G575" i="27"/>
  <c r="I575" i="27"/>
  <c r="K575" i="27"/>
  <c r="M575" i="27"/>
  <c r="O575" i="27"/>
  <c r="Q575" i="27"/>
  <c r="V575" i="27"/>
  <c r="G579" i="27"/>
  <c r="M579" i="27" s="1"/>
  <c r="I579" i="27"/>
  <c r="K579" i="27"/>
  <c r="O579" i="27"/>
  <c r="Q579" i="27"/>
  <c r="V579" i="27"/>
  <c r="G583" i="27"/>
  <c r="M583" i="27" s="1"/>
  <c r="I583" i="27"/>
  <c r="K583" i="27"/>
  <c r="O583" i="27"/>
  <c r="Q583" i="27"/>
  <c r="V583" i="27"/>
  <c r="G586" i="27"/>
  <c r="I586" i="27"/>
  <c r="K586" i="27"/>
  <c r="M586" i="27"/>
  <c r="O586" i="27"/>
  <c r="Q586" i="27"/>
  <c r="V586" i="27"/>
  <c r="G591" i="27"/>
  <c r="I591" i="27"/>
  <c r="K591" i="27"/>
  <c r="M591" i="27"/>
  <c r="O591" i="27"/>
  <c r="Q591" i="27"/>
  <c r="V591" i="27"/>
  <c r="G595" i="27"/>
  <c r="M595" i="27" s="1"/>
  <c r="I595" i="27"/>
  <c r="K595" i="27"/>
  <c r="O595" i="27"/>
  <c r="Q595" i="27"/>
  <c r="V595" i="27"/>
  <c r="G599" i="27"/>
  <c r="M599" i="27" s="1"/>
  <c r="I599" i="27"/>
  <c r="K599" i="27"/>
  <c r="O599" i="27"/>
  <c r="Q599" i="27"/>
  <c r="V599" i="27"/>
  <c r="G603" i="27"/>
  <c r="I603" i="27"/>
  <c r="K603" i="27"/>
  <c r="M603" i="27"/>
  <c r="O603" i="27"/>
  <c r="Q603" i="27"/>
  <c r="V603" i="27"/>
  <c r="G604" i="27"/>
  <c r="I604" i="27"/>
  <c r="K604" i="27"/>
  <c r="M604" i="27"/>
  <c r="O604" i="27"/>
  <c r="Q604" i="27"/>
  <c r="V604" i="27"/>
  <c r="G607" i="27"/>
  <c r="M607" i="27" s="1"/>
  <c r="I607" i="27"/>
  <c r="K607" i="27"/>
  <c r="O607" i="27"/>
  <c r="Q607" i="27"/>
  <c r="V607" i="27"/>
  <c r="G608" i="27"/>
  <c r="M608" i="27" s="1"/>
  <c r="I608" i="27"/>
  <c r="K608" i="27"/>
  <c r="O608" i="27"/>
  <c r="Q608" i="27"/>
  <c r="V608" i="27"/>
  <c r="G611" i="27"/>
  <c r="I611" i="27"/>
  <c r="K611" i="27"/>
  <c r="M611" i="27"/>
  <c r="O611" i="27"/>
  <c r="Q611" i="27"/>
  <c r="V611" i="27"/>
  <c r="G612" i="27"/>
  <c r="I612" i="27"/>
  <c r="K612" i="27"/>
  <c r="M612" i="27"/>
  <c r="O612" i="27"/>
  <c r="Q612" i="27"/>
  <c r="V612" i="27"/>
  <c r="G613" i="27"/>
  <c r="M613" i="27" s="1"/>
  <c r="I613" i="27"/>
  <c r="K613" i="27"/>
  <c r="O613" i="27"/>
  <c r="Q613" i="27"/>
  <c r="V613" i="27"/>
  <c r="G615" i="27"/>
  <c r="I615" i="27"/>
  <c r="I614" i="27" s="1"/>
  <c r="K615" i="27"/>
  <c r="K614" i="27" s="1"/>
  <c r="M615" i="27"/>
  <c r="M614" i="27" s="1"/>
  <c r="O615" i="27"/>
  <c r="Q615" i="27"/>
  <c r="Q614" i="27" s="1"/>
  <c r="V615" i="27"/>
  <c r="V614" i="27" s="1"/>
  <c r="G624" i="27"/>
  <c r="G614" i="27" s="1"/>
  <c r="I624" i="27"/>
  <c r="K624" i="27"/>
  <c r="M624" i="27"/>
  <c r="O624" i="27"/>
  <c r="O614" i="27" s="1"/>
  <c r="Q624" i="27"/>
  <c r="V624" i="27"/>
  <c r="G625" i="27"/>
  <c r="I625" i="27"/>
  <c r="K625" i="27"/>
  <c r="M625" i="27"/>
  <c r="O625" i="27"/>
  <c r="Q625" i="27"/>
  <c r="V625" i="27"/>
  <c r="G627" i="27"/>
  <c r="I627" i="27"/>
  <c r="I626" i="27" s="1"/>
  <c r="K627" i="27"/>
  <c r="K626" i="27" s="1"/>
  <c r="M627" i="27"/>
  <c r="O627" i="27"/>
  <c r="Q627" i="27"/>
  <c r="Q626" i="27" s="1"/>
  <c r="V627" i="27"/>
  <c r="V626" i="27" s="1"/>
  <c r="G634" i="27"/>
  <c r="I634" i="27"/>
  <c r="K634" i="27"/>
  <c r="M634" i="27"/>
  <c r="O634" i="27"/>
  <c r="Q634" i="27"/>
  <c r="V634" i="27"/>
  <c r="G637" i="27"/>
  <c r="I637" i="27"/>
  <c r="K637" i="27"/>
  <c r="M637" i="27"/>
  <c r="O637" i="27"/>
  <c r="Q637" i="27"/>
  <c r="V637" i="27"/>
  <c r="G641" i="27"/>
  <c r="M641" i="27" s="1"/>
  <c r="I641" i="27"/>
  <c r="K641" i="27"/>
  <c r="O641" i="27"/>
  <c r="O626" i="27" s="1"/>
  <c r="Q641" i="27"/>
  <c r="V641" i="27"/>
  <c r="G644" i="27"/>
  <c r="I644" i="27"/>
  <c r="K644" i="27"/>
  <c r="M644" i="27"/>
  <c r="O644" i="27"/>
  <c r="Q644" i="27"/>
  <c r="V644" i="27"/>
  <c r="G649" i="27"/>
  <c r="I649" i="27"/>
  <c r="K649" i="27"/>
  <c r="M649" i="27"/>
  <c r="O649" i="27"/>
  <c r="Q649" i="27"/>
  <c r="V649" i="27"/>
  <c r="G652" i="27"/>
  <c r="I652" i="27"/>
  <c r="K652" i="27"/>
  <c r="M652" i="27"/>
  <c r="O652" i="27"/>
  <c r="Q652" i="27"/>
  <c r="V652" i="27"/>
  <c r="G656" i="27"/>
  <c r="M656" i="27" s="1"/>
  <c r="I656" i="27"/>
  <c r="K656" i="27"/>
  <c r="O656" i="27"/>
  <c r="Q656" i="27"/>
  <c r="V656" i="27"/>
  <c r="G659" i="27"/>
  <c r="I659" i="27"/>
  <c r="K659" i="27"/>
  <c r="M659" i="27"/>
  <c r="O659" i="27"/>
  <c r="Q659" i="27"/>
  <c r="V659" i="27"/>
  <c r="G663" i="27"/>
  <c r="M663" i="27" s="1"/>
  <c r="I663" i="27"/>
  <c r="K663" i="27"/>
  <c r="O663" i="27"/>
  <c r="Q663" i="27"/>
  <c r="V663" i="27"/>
  <c r="G666" i="27"/>
  <c r="I666" i="27"/>
  <c r="K666" i="27"/>
  <c r="M666" i="27"/>
  <c r="O666" i="27"/>
  <c r="Q666" i="27"/>
  <c r="V666" i="27"/>
  <c r="G670" i="27"/>
  <c r="M670" i="27" s="1"/>
  <c r="I670" i="27"/>
  <c r="K670" i="27"/>
  <c r="O670" i="27"/>
  <c r="Q670" i="27"/>
  <c r="V670" i="27"/>
  <c r="G673" i="27"/>
  <c r="I673" i="27"/>
  <c r="K673" i="27"/>
  <c r="M673" i="27"/>
  <c r="O673" i="27"/>
  <c r="Q673" i="27"/>
  <c r="V673" i="27"/>
  <c r="G677" i="27"/>
  <c r="M677" i="27" s="1"/>
  <c r="I677" i="27"/>
  <c r="K677" i="27"/>
  <c r="O677" i="27"/>
  <c r="Q677" i="27"/>
  <c r="V677" i="27"/>
  <c r="G680" i="27"/>
  <c r="I680" i="27"/>
  <c r="K680" i="27"/>
  <c r="M680" i="27"/>
  <c r="O680" i="27"/>
  <c r="Q680" i="27"/>
  <c r="V680" i="27"/>
  <c r="G681" i="27"/>
  <c r="M681" i="27" s="1"/>
  <c r="I681" i="27"/>
  <c r="K681" i="27"/>
  <c r="O681" i="27"/>
  <c r="Q681" i="27"/>
  <c r="V681" i="27"/>
  <c r="G684" i="27"/>
  <c r="I684" i="27"/>
  <c r="K684" i="27"/>
  <c r="M684" i="27"/>
  <c r="O684" i="27"/>
  <c r="Q684" i="27"/>
  <c r="V684" i="27"/>
  <c r="G690" i="27"/>
  <c r="M690" i="27" s="1"/>
  <c r="I690" i="27"/>
  <c r="K690" i="27"/>
  <c r="O690" i="27"/>
  <c r="Q690" i="27"/>
  <c r="V690" i="27"/>
  <c r="G694" i="27"/>
  <c r="I694" i="27"/>
  <c r="K694" i="27"/>
  <c r="M694" i="27"/>
  <c r="O694" i="27"/>
  <c r="Q694" i="27"/>
  <c r="V694" i="27"/>
  <c r="G697" i="27"/>
  <c r="M697" i="27" s="1"/>
  <c r="I697" i="27"/>
  <c r="K697" i="27"/>
  <c r="O697" i="27"/>
  <c r="Q697" i="27"/>
  <c r="V697" i="27"/>
  <c r="G699" i="27"/>
  <c r="M699" i="27" s="1"/>
  <c r="I699" i="27"/>
  <c r="K699" i="27"/>
  <c r="K698" i="27" s="1"/>
  <c r="O699" i="27"/>
  <c r="O698" i="27" s="1"/>
  <c r="Q699" i="27"/>
  <c r="V699" i="27"/>
  <c r="V698" i="27" s="1"/>
  <c r="G700" i="27"/>
  <c r="I700" i="27"/>
  <c r="K700" i="27"/>
  <c r="M700" i="27"/>
  <c r="O700" i="27"/>
  <c r="Q700" i="27"/>
  <c r="V700" i="27"/>
  <c r="G701" i="27"/>
  <c r="M701" i="27" s="1"/>
  <c r="I701" i="27"/>
  <c r="K701" i="27"/>
  <c r="O701" i="27"/>
  <c r="Q701" i="27"/>
  <c r="V701" i="27"/>
  <c r="G702" i="27"/>
  <c r="I702" i="27"/>
  <c r="I698" i="27" s="1"/>
  <c r="K702" i="27"/>
  <c r="M702" i="27"/>
  <c r="O702" i="27"/>
  <c r="Q702" i="27"/>
  <c r="Q698" i="27" s="1"/>
  <c r="V702" i="27"/>
  <c r="G704" i="27"/>
  <c r="I704" i="27"/>
  <c r="I703" i="27" s="1"/>
  <c r="K704" i="27"/>
  <c r="M704" i="27"/>
  <c r="O704" i="27"/>
  <c r="Q704" i="27"/>
  <c r="Q703" i="27" s="1"/>
  <c r="V704" i="27"/>
  <c r="G705" i="27"/>
  <c r="G703" i="27" s="1"/>
  <c r="I705" i="27"/>
  <c r="K705" i="27"/>
  <c r="K703" i="27" s="1"/>
  <c r="O705" i="27"/>
  <c r="O703" i="27" s="1"/>
  <c r="Q705" i="27"/>
  <c r="V705" i="27"/>
  <c r="V703" i="27" s="1"/>
  <c r="G709" i="27"/>
  <c r="I709" i="27"/>
  <c r="K709" i="27"/>
  <c r="M709" i="27"/>
  <c r="O709" i="27"/>
  <c r="Q709" i="27"/>
  <c r="V709" i="27"/>
  <c r="G713" i="27"/>
  <c r="M713" i="27" s="1"/>
  <c r="I713" i="27"/>
  <c r="K713" i="27"/>
  <c r="O713" i="27"/>
  <c r="Q713" i="27"/>
  <c r="V713" i="27"/>
  <c r="G716" i="27"/>
  <c r="I716" i="27"/>
  <c r="K716" i="27"/>
  <c r="M716" i="27"/>
  <c r="O716" i="27"/>
  <c r="Q716" i="27"/>
  <c r="V716" i="27"/>
  <c r="G722" i="27"/>
  <c r="M722" i="27" s="1"/>
  <c r="I722" i="27"/>
  <c r="K722" i="27"/>
  <c r="O722" i="27"/>
  <c r="Q722" i="27"/>
  <c r="V722" i="27"/>
  <c r="G723" i="27"/>
  <c r="I723" i="27"/>
  <c r="K723" i="27"/>
  <c r="M723" i="27"/>
  <c r="O723" i="27"/>
  <c r="Q723" i="27"/>
  <c r="V723" i="27"/>
  <c r="G724" i="27"/>
  <c r="M724" i="27" s="1"/>
  <c r="I724" i="27"/>
  <c r="K724" i="27"/>
  <c r="O724" i="27"/>
  <c r="Q724" i="27"/>
  <c r="V724" i="27"/>
  <c r="G725" i="27"/>
  <c r="I725" i="27"/>
  <c r="K725" i="27"/>
  <c r="M725" i="27"/>
  <c r="O725" i="27"/>
  <c r="Q725" i="27"/>
  <c r="V725" i="27"/>
  <c r="G729" i="27"/>
  <c r="M729" i="27" s="1"/>
  <c r="I729" i="27"/>
  <c r="K729" i="27"/>
  <c r="O729" i="27"/>
  <c r="Q729" i="27"/>
  <c r="V729" i="27"/>
  <c r="G732" i="27"/>
  <c r="I732" i="27"/>
  <c r="K732" i="27"/>
  <c r="M732" i="27"/>
  <c r="O732" i="27"/>
  <c r="Q732" i="27"/>
  <c r="V732" i="27"/>
  <c r="G735" i="27"/>
  <c r="M735" i="27" s="1"/>
  <c r="I735" i="27"/>
  <c r="K735" i="27"/>
  <c r="O735" i="27"/>
  <c r="Q735" i="27"/>
  <c r="V735" i="27"/>
  <c r="G738" i="27"/>
  <c r="I738" i="27"/>
  <c r="K738" i="27"/>
  <c r="M738" i="27"/>
  <c r="O738" i="27"/>
  <c r="Q738" i="27"/>
  <c r="V738" i="27"/>
  <c r="G739" i="27"/>
  <c r="M739" i="27" s="1"/>
  <c r="I739" i="27"/>
  <c r="K739" i="27"/>
  <c r="O739" i="27"/>
  <c r="Q739" i="27"/>
  <c r="V739" i="27"/>
  <c r="G745" i="27"/>
  <c r="I745" i="27"/>
  <c r="K745" i="27"/>
  <c r="M745" i="27"/>
  <c r="O745" i="27"/>
  <c r="Q745" i="27"/>
  <c r="V745" i="27"/>
  <c r="G748" i="27"/>
  <c r="M748" i="27" s="1"/>
  <c r="I748" i="27"/>
  <c r="K748" i="27"/>
  <c r="O748" i="27"/>
  <c r="Q748" i="27"/>
  <c r="V748" i="27"/>
  <c r="G755" i="27"/>
  <c r="I755" i="27"/>
  <c r="K755" i="27"/>
  <c r="M755" i="27"/>
  <c r="O755" i="27"/>
  <c r="Q755" i="27"/>
  <c r="V755" i="27"/>
  <c r="G761" i="27"/>
  <c r="M761" i="27" s="1"/>
  <c r="I761" i="27"/>
  <c r="K761" i="27"/>
  <c r="O761" i="27"/>
  <c r="Q761" i="27"/>
  <c r="V761" i="27"/>
  <c r="G764" i="27"/>
  <c r="I764" i="27"/>
  <c r="K764" i="27"/>
  <c r="M764" i="27"/>
  <c r="O764" i="27"/>
  <c r="Q764" i="27"/>
  <c r="V764" i="27"/>
  <c r="G767" i="27"/>
  <c r="M767" i="27" s="1"/>
  <c r="I767" i="27"/>
  <c r="K767" i="27"/>
  <c r="O767" i="27"/>
  <c r="Q767" i="27"/>
  <c r="V767" i="27"/>
  <c r="G771" i="27"/>
  <c r="I771" i="27"/>
  <c r="K771" i="27"/>
  <c r="M771" i="27"/>
  <c r="O771" i="27"/>
  <c r="Q771" i="27"/>
  <c r="V771" i="27"/>
  <c r="G776" i="27"/>
  <c r="M776" i="27" s="1"/>
  <c r="I776" i="27"/>
  <c r="K776" i="27"/>
  <c r="O776" i="27"/>
  <c r="Q776" i="27"/>
  <c r="V776" i="27"/>
  <c r="G777" i="27"/>
  <c r="I777" i="27"/>
  <c r="K777" i="27"/>
  <c r="M777" i="27"/>
  <c r="O777" i="27"/>
  <c r="Q777" i="27"/>
  <c r="V777" i="27"/>
  <c r="G778" i="27"/>
  <c r="M778" i="27" s="1"/>
  <c r="I778" i="27"/>
  <c r="K778" i="27"/>
  <c r="O778" i="27"/>
  <c r="Q778" i="27"/>
  <c r="V778" i="27"/>
  <c r="G781" i="27"/>
  <c r="I781" i="27"/>
  <c r="K781" i="27"/>
  <c r="M781" i="27"/>
  <c r="O781" i="27"/>
  <c r="Q781" i="27"/>
  <c r="V781" i="27"/>
  <c r="G783" i="27"/>
  <c r="I783" i="27"/>
  <c r="I782" i="27" s="1"/>
  <c r="K783" i="27"/>
  <c r="M783" i="27"/>
  <c r="O783" i="27"/>
  <c r="Q783" i="27"/>
  <c r="Q782" i="27" s="1"/>
  <c r="V783" i="27"/>
  <c r="G787" i="27"/>
  <c r="M787" i="27" s="1"/>
  <c r="I787" i="27"/>
  <c r="K787" i="27"/>
  <c r="K782" i="27" s="1"/>
  <c r="O787" i="27"/>
  <c r="O782" i="27" s="1"/>
  <c r="Q787" i="27"/>
  <c r="V787" i="27"/>
  <c r="V782" i="27" s="1"/>
  <c r="G791" i="27"/>
  <c r="I791" i="27"/>
  <c r="K791" i="27"/>
  <c r="M791" i="27"/>
  <c r="O791" i="27"/>
  <c r="Q791" i="27"/>
  <c r="V791" i="27"/>
  <c r="G794" i="27"/>
  <c r="M794" i="27" s="1"/>
  <c r="I794" i="27"/>
  <c r="K794" i="27"/>
  <c r="O794" i="27"/>
  <c r="Q794" i="27"/>
  <c r="V794" i="27"/>
  <c r="G795" i="27"/>
  <c r="I795" i="27"/>
  <c r="K795" i="27"/>
  <c r="M795" i="27"/>
  <c r="O795" i="27"/>
  <c r="Q795" i="27"/>
  <c r="V795" i="27"/>
  <c r="G799" i="27"/>
  <c r="K799" i="27"/>
  <c r="O799" i="27"/>
  <c r="V799" i="27"/>
  <c r="G800" i="27"/>
  <c r="I800" i="27"/>
  <c r="I799" i="27" s="1"/>
  <c r="K800" i="27"/>
  <c r="M800" i="27"/>
  <c r="M799" i="27" s="1"/>
  <c r="O800" i="27"/>
  <c r="Q800" i="27"/>
  <c r="Q799" i="27" s="1"/>
  <c r="V800" i="27"/>
  <c r="G806" i="27"/>
  <c r="I806" i="27"/>
  <c r="I805" i="27" s="1"/>
  <c r="K806" i="27"/>
  <c r="M806" i="27"/>
  <c r="O806" i="27"/>
  <c r="Q806" i="27"/>
  <c r="Q805" i="27" s="1"/>
  <c r="V806" i="27"/>
  <c r="G810" i="27"/>
  <c r="M810" i="27" s="1"/>
  <c r="I810" i="27"/>
  <c r="K810" i="27"/>
  <c r="K805" i="27" s="1"/>
  <c r="O810" i="27"/>
  <c r="O805" i="27" s="1"/>
  <c r="Q810" i="27"/>
  <c r="V810" i="27"/>
  <c r="V805" i="27" s="1"/>
  <c r="G816" i="27"/>
  <c r="I816" i="27"/>
  <c r="K816" i="27"/>
  <c r="M816" i="27"/>
  <c r="O816" i="27"/>
  <c r="Q816" i="27"/>
  <c r="V816" i="27"/>
  <c r="G817" i="27"/>
  <c r="M817" i="27" s="1"/>
  <c r="I817" i="27"/>
  <c r="K817" i="27"/>
  <c r="O817" i="27"/>
  <c r="Q817" i="27"/>
  <c r="V817" i="27"/>
  <c r="G821" i="27"/>
  <c r="I821" i="27"/>
  <c r="K821" i="27"/>
  <c r="M821" i="27"/>
  <c r="O821" i="27"/>
  <c r="Q821" i="27"/>
  <c r="V821" i="27"/>
  <c r="G825" i="27"/>
  <c r="M825" i="27" s="1"/>
  <c r="I825" i="27"/>
  <c r="K825" i="27"/>
  <c r="O825" i="27"/>
  <c r="Q825" i="27"/>
  <c r="V825" i="27"/>
  <c r="G828" i="27"/>
  <c r="I828" i="27"/>
  <c r="K828" i="27"/>
  <c r="M828" i="27"/>
  <c r="O828" i="27"/>
  <c r="Q828" i="27"/>
  <c r="V828" i="27"/>
  <c r="G829" i="27"/>
  <c r="M829" i="27" s="1"/>
  <c r="I829" i="27"/>
  <c r="K829" i="27"/>
  <c r="O829" i="27"/>
  <c r="Q829" i="27"/>
  <c r="V829" i="27"/>
  <c r="G834" i="27"/>
  <c r="I834" i="27"/>
  <c r="K834" i="27"/>
  <c r="M834" i="27"/>
  <c r="O834" i="27"/>
  <c r="Q834" i="27"/>
  <c r="V834" i="27"/>
  <c r="G840" i="27"/>
  <c r="M840" i="27" s="1"/>
  <c r="I840" i="27"/>
  <c r="K840" i="27"/>
  <c r="O840" i="27"/>
  <c r="Q840" i="27"/>
  <c r="V840" i="27"/>
  <c r="G843" i="27"/>
  <c r="I843" i="27"/>
  <c r="K843" i="27"/>
  <c r="M843" i="27"/>
  <c r="O843" i="27"/>
  <c r="Q843" i="27"/>
  <c r="V843" i="27"/>
  <c r="G845" i="27"/>
  <c r="I845" i="27"/>
  <c r="I844" i="27" s="1"/>
  <c r="K845" i="27"/>
  <c r="M845" i="27"/>
  <c r="O845" i="27"/>
  <c r="Q845" i="27"/>
  <c r="Q844" i="27" s="1"/>
  <c r="V845" i="27"/>
  <c r="G848" i="27"/>
  <c r="M848" i="27" s="1"/>
  <c r="I848" i="27"/>
  <c r="K848" i="27"/>
  <c r="K844" i="27" s="1"/>
  <c r="O848" i="27"/>
  <c r="Q848" i="27"/>
  <c r="V848" i="27"/>
  <c r="V844" i="27" s="1"/>
  <c r="G849" i="27"/>
  <c r="I849" i="27"/>
  <c r="K849" i="27"/>
  <c r="M849" i="27"/>
  <c r="O849" i="27"/>
  <c r="Q849" i="27"/>
  <c r="V849" i="27"/>
  <c r="G850" i="27"/>
  <c r="M850" i="27" s="1"/>
  <c r="I850" i="27"/>
  <c r="K850" i="27"/>
  <c r="O850" i="27"/>
  <c r="O844" i="27" s="1"/>
  <c r="Q850" i="27"/>
  <c r="V850" i="27"/>
  <c r="G851" i="27"/>
  <c r="I851" i="27"/>
  <c r="K851" i="27"/>
  <c r="M851" i="27"/>
  <c r="O851" i="27"/>
  <c r="Q851" i="27"/>
  <c r="V851" i="27"/>
  <c r="G852" i="27"/>
  <c r="M852" i="27" s="1"/>
  <c r="I852" i="27"/>
  <c r="K852" i="27"/>
  <c r="O852" i="27"/>
  <c r="Q852" i="27"/>
  <c r="V852" i="27"/>
  <c r="G858" i="27"/>
  <c r="I858" i="27"/>
  <c r="K858" i="27"/>
  <c r="M858" i="27"/>
  <c r="O858" i="27"/>
  <c r="Q858" i="27"/>
  <c r="V858" i="27"/>
  <c r="G864" i="27"/>
  <c r="M864" i="27" s="1"/>
  <c r="I864" i="27"/>
  <c r="K864" i="27"/>
  <c r="O864" i="27"/>
  <c r="Q864" i="27"/>
  <c r="V864" i="27"/>
  <c r="G870" i="27"/>
  <c r="I870" i="27"/>
  <c r="K870" i="27"/>
  <c r="M870" i="27"/>
  <c r="O870" i="27"/>
  <c r="Q870" i="27"/>
  <c r="V870" i="27"/>
  <c r="G876" i="27"/>
  <c r="M876" i="27" s="1"/>
  <c r="I876" i="27"/>
  <c r="K876" i="27"/>
  <c r="O876" i="27"/>
  <c r="Q876" i="27"/>
  <c r="V876" i="27"/>
  <c r="G882" i="27"/>
  <c r="I882" i="27"/>
  <c r="K882" i="27"/>
  <c r="M882" i="27"/>
  <c r="O882" i="27"/>
  <c r="Q882" i="27"/>
  <c r="V882" i="27"/>
  <c r="G888" i="27"/>
  <c r="M888" i="27" s="1"/>
  <c r="I888" i="27"/>
  <c r="K888" i="27"/>
  <c r="O888" i="27"/>
  <c r="Q888" i="27"/>
  <c r="V888" i="27"/>
  <c r="G894" i="27"/>
  <c r="I894" i="27"/>
  <c r="K894" i="27"/>
  <c r="M894" i="27"/>
  <c r="O894" i="27"/>
  <c r="Q894" i="27"/>
  <c r="V894" i="27"/>
  <c r="G896" i="27"/>
  <c r="I896" i="27"/>
  <c r="K896" i="27"/>
  <c r="M896" i="27"/>
  <c r="O896" i="27"/>
  <c r="Q896" i="27"/>
  <c r="V896" i="27"/>
  <c r="G902" i="27"/>
  <c r="M902" i="27" s="1"/>
  <c r="I902" i="27"/>
  <c r="K902" i="27"/>
  <c r="O902" i="27"/>
  <c r="Q902" i="27"/>
  <c r="V902" i="27"/>
  <c r="G908" i="27"/>
  <c r="I908" i="27"/>
  <c r="K908" i="27"/>
  <c r="M908" i="27"/>
  <c r="O908" i="27"/>
  <c r="Q908" i="27"/>
  <c r="V908" i="27"/>
  <c r="G914" i="27"/>
  <c r="I914" i="27"/>
  <c r="K914" i="27"/>
  <c r="O914" i="27"/>
  <c r="O895" i="27" s="1"/>
  <c r="Q914" i="27"/>
  <c r="V914" i="27"/>
  <c r="G920" i="27"/>
  <c r="I920" i="27"/>
  <c r="K920" i="27"/>
  <c r="M920" i="27"/>
  <c r="O920" i="27"/>
  <c r="Q920" i="27"/>
  <c r="V920" i="27"/>
  <c r="G926" i="27"/>
  <c r="M926" i="27" s="1"/>
  <c r="I926" i="27"/>
  <c r="K926" i="27"/>
  <c r="O926" i="27"/>
  <c r="Q926" i="27"/>
  <c r="V926" i="27"/>
  <c r="G932" i="27"/>
  <c r="I932" i="27"/>
  <c r="K932" i="27"/>
  <c r="M932" i="27"/>
  <c r="O932" i="27"/>
  <c r="Q932" i="27"/>
  <c r="V932" i="27"/>
  <c r="G938" i="27"/>
  <c r="M938" i="27" s="1"/>
  <c r="I938" i="27"/>
  <c r="K938" i="27"/>
  <c r="O938" i="27"/>
  <c r="Q938" i="27"/>
  <c r="V938" i="27"/>
  <c r="G944" i="27"/>
  <c r="I944" i="27"/>
  <c r="K944" i="27"/>
  <c r="M944" i="27"/>
  <c r="O944" i="27"/>
  <c r="Q944" i="27"/>
  <c r="V944" i="27"/>
  <c r="G950" i="27"/>
  <c r="M950" i="27" s="1"/>
  <c r="I950" i="27"/>
  <c r="K950" i="27"/>
  <c r="O950" i="27"/>
  <c r="Q950" i="27"/>
  <c r="V950" i="27"/>
  <c r="G956" i="27"/>
  <c r="I956" i="27"/>
  <c r="K956" i="27"/>
  <c r="M956" i="27"/>
  <c r="O956" i="27"/>
  <c r="Q956" i="27"/>
  <c r="V956" i="27"/>
  <c r="G962" i="27"/>
  <c r="M962" i="27" s="1"/>
  <c r="I962" i="27"/>
  <c r="K962" i="27"/>
  <c r="O962" i="27"/>
  <c r="Q962" i="27"/>
  <c r="V962" i="27"/>
  <c r="G968" i="27"/>
  <c r="I968" i="27"/>
  <c r="K968" i="27"/>
  <c r="M968" i="27"/>
  <c r="O968" i="27"/>
  <c r="Q968" i="27"/>
  <c r="V968" i="27"/>
  <c r="G974" i="27"/>
  <c r="M974" i="27" s="1"/>
  <c r="I974" i="27"/>
  <c r="K974" i="27"/>
  <c r="O974" i="27"/>
  <c r="Q974" i="27"/>
  <c r="V974" i="27"/>
  <c r="G980" i="27"/>
  <c r="I980" i="27"/>
  <c r="K980" i="27"/>
  <c r="M980" i="27"/>
  <c r="O980" i="27"/>
  <c r="Q980" i="27"/>
  <c r="V980" i="27"/>
  <c r="G986" i="27"/>
  <c r="M986" i="27" s="1"/>
  <c r="I986" i="27"/>
  <c r="K986" i="27"/>
  <c r="O986" i="27"/>
  <c r="Q986" i="27"/>
  <c r="V986" i="27"/>
  <c r="G992" i="27"/>
  <c r="I992" i="27"/>
  <c r="K992" i="27"/>
  <c r="M992" i="27"/>
  <c r="O992" i="27"/>
  <c r="Q992" i="27"/>
  <c r="V992" i="27"/>
  <c r="G998" i="27"/>
  <c r="M998" i="27" s="1"/>
  <c r="I998" i="27"/>
  <c r="K998" i="27"/>
  <c r="O998" i="27"/>
  <c r="Q998" i="27"/>
  <c r="V998" i="27"/>
  <c r="G1004" i="27"/>
  <c r="I1004" i="27"/>
  <c r="K1004" i="27"/>
  <c r="M1004" i="27"/>
  <c r="O1004" i="27"/>
  <c r="Q1004" i="27"/>
  <c r="V1004" i="27"/>
  <c r="G1010" i="27"/>
  <c r="M1010" i="27" s="1"/>
  <c r="I1010" i="27"/>
  <c r="K1010" i="27"/>
  <c r="O1010" i="27"/>
  <c r="Q1010" i="27"/>
  <c r="V1010" i="27"/>
  <c r="G1016" i="27"/>
  <c r="M1016" i="27" s="1"/>
  <c r="I1016" i="27"/>
  <c r="K1016" i="27"/>
  <c r="O1016" i="27"/>
  <c r="Q1016" i="27"/>
  <c r="V1016" i="27"/>
  <c r="G1022" i="27"/>
  <c r="I1022" i="27"/>
  <c r="K1022" i="27"/>
  <c r="M1022" i="27"/>
  <c r="O1022" i="27"/>
  <c r="Q1022" i="27"/>
  <c r="V1022" i="27"/>
  <c r="G1028" i="27"/>
  <c r="I1028" i="27"/>
  <c r="K1028" i="27"/>
  <c r="M1028" i="27"/>
  <c r="O1028" i="27"/>
  <c r="Q1028" i="27"/>
  <c r="V1028" i="27"/>
  <c r="G1034" i="27"/>
  <c r="M1034" i="27" s="1"/>
  <c r="I1034" i="27"/>
  <c r="K1034" i="27"/>
  <c r="O1034" i="27"/>
  <c r="Q1034" i="27"/>
  <c r="V1034" i="27"/>
  <c r="G1040" i="27"/>
  <c r="M1040" i="27" s="1"/>
  <c r="I1040" i="27"/>
  <c r="K1040" i="27"/>
  <c r="O1040" i="27"/>
  <c r="Q1040" i="27"/>
  <c r="V1040" i="27"/>
  <c r="G1046" i="27"/>
  <c r="I1046" i="27"/>
  <c r="K1046" i="27"/>
  <c r="M1046" i="27"/>
  <c r="O1046" i="27"/>
  <c r="Q1046" i="27"/>
  <c r="V1046" i="27"/>
  <c r="G1052" i="27"/>
  <c r="I1052" i="27"/>
  <c r="K1052" i="27"/>
  <c r="M1052" i="27"/>
  <c r="O1052" i="27"/>
  <c r="Q1052" i="27"/>
  <c r="V1052" i="27"/>
  <c r="G1058" i="27"/>
  <c r="M1058" i="27" s="1"/>
  <c r="I1058" i="27"/>
  <c r="K1058" i="27"/>
  <c r="O1058" i="27"/>
  <c r="Q1058" i="27"/>
  <c r="V1058" i="27"/>
  <c r="G1064" i="27"/>
  <c r="M1064" i="27" s="1"/>
  <c r="I1064" i="27"/>
  <c r="K1064" i="27"/>
  <c r="O1064" i="27"/>
  <c r="Q1064" i="27"/>
  <c r="V1064" i="27"/>
  <c r="G1070" i="27"/>
  <c r="I1070" i="27"/>
  <c r="K1070" i="27"/>
  <c r="M1070" i="27"/>
  <c r="O1070" i="27"/>
  <c r="Q1070" i="27"/>
  <c r="V1070" i="27"/>
  <c r="G1076" i="27"/>
  <c r="I1076" i="27"/>
  <c r="K1076" i="27"/>
  <c r="M1076" i="27"/>
  <c r="O1076" i="27"/>
  <c r="Q1076" i="27"/>
  <c r="V1076" i="27"/>
  <c r="G1082" i="27"/>
  <c r="M1082" i="27" s="1"/>
  <c r="I1082" i="27"/>
  <c r="K1082" i="27"/>
  <c r="O1082" i="27"/>
  <c r="Q1082" i="27"/>
  <c r="V1082" i="27"/>
  <c r="G1088" i="27"/>
  <c r="M1088" i="27" s="1"/>
  <c r="I1088" i="27"/>
  <c r="K1088" i="27"/>
  <c r="O1088" i="27"/>
  <c r="Q1088" i="27"/>
  <c r="V1088" i="27"/>
  <c r="G1094" i="27"/>
  <c r="I1094" i="27"/>
  <c r="K1094" i="27"/>
  <c r="M1094" i="27"/>
  <c r="O1094" i="27"/>
  <c r="Q1094" i="27"/>
  <c r="V1094" i="27"/>
  <c r="G1100" i="27"/>
  <c r="I1100" i="27"/>
  <c r="K1100" i="27"/>
  <c r="M1100" i="27"/>
  <c r="O1100" i="27"/>
  <c r="Q1100" i="27"/>
  <c r="V1100" i="27"/>
  <c r="G1106" i="27"/>
  <c r="M1106" i="27" s="1"/>
  <c r="I1106" i="27"/>
  <c r="K1106" i="27"/>
  <c r="O1106" i="27"/>
  <c r="Q1106" i="27"/>
  <c r="V1106" i="27"/>
  <c r="G1112" i="27"/>
  <c r="M1112" i="27" s="1"/>
  <c r="I1112" i="27"/>
  <c r="K1112" i="27"/>
  <c r="O1112" i="27"/>
  <c r="Q1112" i="27"/>
  <c r="V1112" i="27"/>
  <c r="G1118" i="27"/>
  <c r="I1118" i="27"/>
  <c r="K1118" i="27"/>
  <c r="M1118" i="27"/>
  <c r="O1118" i="27"/>
  <c r="Q1118" i="27"/>
  <c r="V1118" i="27"/>
  <c r="G1124" i="27"/>
  <c r="I1124" i="27"/>
  <c r="K1124" i="27"/>
  <c r="M1124" i="27"/>
  <c r="O1124" i="27"/>
  <c r="Q1124" i="27"/>
  <c r="V1124" i="27"/>
  <c r="G1125" i="27"/>
  <c r="M1125" i="27" s="1"/>
  <c r="I1125" i="27"/>
  <c r="K1125" i="27"/>
  <c r="O1125" i="27"/>
  <c r="Q1125" i="27"/>
  <c r="V1125" i="27"/>
  <c r="G1133" i="27"/>
  <c r="M1133" i="27" s="1"/>
  <c r="I1133" i="27"/>
  <c r="K1133" i="27"/>
  <c r="O1133" i="27"/>
  <c r="Q1133" i="27"/>
  <c r="V1133" i="27"/>
  <c r="G1135" i="27"/>
  <c r="G1134" i="27" s="1"/>
  <c r="I1135" i="27"/>
  <c r="K1135" i="27"/>
  <c r="M1135" i="27"/>
  <c r="O1135" i="27"/>
  <c r="O1134" i="27" s="1"/>
  <c r="Q1135" i="27"/>
  <c r="V1135" i="27"/>
  <c r="G1141" i="27"/>
  <c r="M1141" i="27" s="1"/>
  <c r="I1141" i="27"/>
  <c r="I1134" i="27" s="1"/>
  <c r="K1141" i="27"/>
  <c r="O1141" i="27"/>
  <c r="Q1141" i="27"/>
  <c r="Q1134" i="27" s="1"/>
  <c r="V1141" i="27"/>
  <c r="G1142" i="27"/>
  <c r="M1142" i="27" s="1"/>
  <c r="I1142" i="27"/>
  <c r="K1142" i="27"/>
  <c r="O1142" i="27"/>
  <c r="Q1142" i="27"/>
  <c r="V1142" i="27"/>
  <c r="G1148" i="27"/>
  <c r="I1148" i="27"/>
  <c r="K1148" i="27"/>
  <c r="K1134" i="27" s="1"/>
  <c r="M1148" i="27"/>
  <c r="O1148" i="27"/>
  <c r="Q1148" i="27"/>
  <c r="V1148" i="27"/>
  <c r="V1134" i="27" s="1"/>
  <c r="G1154" i="27"/>
  <c r="I1154" i="27"/>
  <c r="K1154" i="27"/>
  <c r="M1154" i="27"/>
  <c r="O1154" i="27"/>
  <c r="Q1154" i="27"/>
  <c r="V1154" i="27"/>
  <c r="G1160" i="27"/>
  <c r="M1160" i="27" s="1"/>
  <c r="I1160" i="27"/>
  <c r="K1160" i="27"/>
  <c r="O1160" i="27"/>
  <c r="Q1160" i="27"/>
  <c r="V1160" i="27"/>
  <c r="G1167" i="27"/>
  <c r="M1167" i="27" s="1"/>
  <c r="I1167" i="27"/>
  <c r="K1167" i="27"/>
  <c r="O1167" i="27"/>
  <c r="Q1167" i="27"/>
  <c r="V1167" i="27"/>
  <c r="G1174" i="27"/>
  <c r="I1174" i="27"/>
  <c r="K1174" i="27"/>
  <c r="M1174" i="27"/>
  <c r="O1174" i="27"/>
  <c r="Q1174" i="27"/>
  <c r="V1174" i="27"/>
  <c r="G1181" i="27"/>
  <c r="I1181" i="27"/>
  <c r="K1181" i="27"/>
  <c r="M1181" i="27"/>
  <c r="O1181" i="27"/>
  <c r="Q1181" i="27"/>
  <c r="V1181" i="27"/>
  <c r="G1187" i="27"/>
  <c r="M1187" i="27" s="1"/>
  <c r="I1187" i="27"/>
  <c r="K1187" i="27"/>
  <c r="O1187" i="27"/>
  <c r="Q1187" i="27"/>
  <c r="V1187" i="27"/>
  <c r="G1193" i="27"/>
  <c r="M1193" i="27" s="1"/>
  <c r="I1193" i="27"/>
  <c r="K1193" i="27"/>
  <c r="O1193" i="27"/>
  <c r="Q1193" i="27"/>
  <c r="V1193" i="27"/>
  <c r="G1199" i="27"/>
  <c r="I1199" i="27"/>
  <c r="K1199" i="27"/>
  <c r="M1199" i="27"/>
  <c r="O1199" i="27"/>
  <c r="Q1199" i="27"/>
  <c r="V1199" i="27"/>
  <c r="G1205" i="27"/>
  <c r="I1205" i="27"/>
  <c r="K1205" i="27"/>
  <c r="M1205" i="27"/>
  <c r="O1205" i="27"/>
  <c r="Q1205" i="27"/>
  <c r="V1205" i="27"/>
  <c r="G1211" i="27"/>
  <c r="M1211" i="27" s="1"/>
  <c r="I1211" i="27"/>
  <c r="K1211" i="27"/>
  <c r="O1211" i="27"/>
  <c r="Q1211" i="27"/>
  <c r="V1211" i="27"/>
  <c r="G1217" i="27"/>
  <c r="M1217" i="27" s="1"/>
  <c r="I1217" i="27"/>
  <c r="K1217" i="27"/>
  <c r="O1217" i="27"/>
  <c r="Q1217" i="27"/>
  <c r="V1217" i="27"/>
  <c r="G1223" i="27"/>
  <c r="I1223" i="27"/>
  <c r="K1223" i="27"/>
  <c r="M1223" i="27"/>
  <c r="O1223" i="27"/>
  <c r="Q1223" i="27"/>
  <c r="V1223" i="27"/>
  <c r="G1229" i="27"/>
  <c r="I1229" i="27"/>
  <c r="K1229" i="27"/>
  <c r="M1229" i="27"/>
  <c r="O1229" i="27"/>
  <c r="Q1229" i="27"/>
  <c r="V1229" i="27"/>
  <c r="G1235" i="27"/>
  <c r="M1235" i="27" s="1"/>
  <c r="I1235" i="27"/>
  <c r="K1235" i="27"/>
  <c r="O1235" i="27"/>
  <c r="Q1235" i="27"/>
  <c r="V1235" i="27"/>
  <c r="G1241" i="27"/>
  <c r="M1241" i="27" s="1"/>
  <c r="I1241" i="27"/>
  <c r="K1241" i="27"/>
  <c r="O1241" i="27"/>
  <c r="Q1241" i="27"/>
  <c r="V1241" i="27"/>
  <c r="G1247" i="27"/>
  <c r="I1247" i="27"/>
  <c r="K1247" i="27"/>
  <c r="M1247" i="27"/>
  <c r="O1247" i="27"/>
  <c r="Q1247" i="27"/>
  <c r="V1247" i="27"/>
  <c r="G1249" i="27"/>
  <c r="G1248" i="27" s="1"/>
  <c r="I1249" i="27"/>
  <c r="I1248" i="27" s="1"/>
  <c r="K1249" i="27"/>
  <c r="O1249" i="27"/>
  <c r="O1248" i="27" s="1"/>
  <c r="Q1249" i="27"/>
  <c r="Q1248" i="27" s="1"/>
  <c r="V1249" i="27"/>
  <c r="G1250" i="27"/>
  <c r="M1250" i="27" s="1"/>
  <c r="I1250" i="27"/>
  <c r="K1250" i="27"/>
  <c r="K1248" i="27" s="1"/>
  <c r="O1250" i="27"/>
  <c r="Q1250" i="27"/>
  <c r="V1250" i="27"/>
  <c r="V1248" i="27" s="1"/>
  <c r="G1251" i="27"/>
  <c r="I1251" i="27"/>
  <c r="K1251" i="27"/>
  <c r="M1251" i="27"/>
  <c r="O1251" i="27"/>
  <c r="Q1251" i="27"/>
  <c r="V1251" i="27"/>
  <c r="G1255" i="27"/>
  <c r="I1255" i="27"/>
  <c r="K1255" i="27"/>
  <c r="M1255" i="27"/>
  <c r="O1255" i="27"/>
  <c r="Q1255" i="27"/>
  <c r="V1255" i="27"/>
  <c r="G1256" i="27"/>
  <c r="M1256" i="27" s="1"/>
  <c r="I1256" i="27"/>
  <c r="K1256" i="27"/>
  <c r="O1256" i="27"/>
  <c r="Q1256" i="27"/>
  <c r="V1256" i="27"/>
  <c r="G1259" i="27"/>
  <c r="M1259" i="27" s="1"/>
  <c r="I1259" i="27"/>
  <c r="K1259" i="27"/>
  <c r="O1259" i="27"/>
  <c r="Q1259" i="27"/>
  <c r="V1259" i="27"/>
  <c r="G1272" i="27"/>
  <c r="I1272" i="27"/>
  <c r="K1272" i="27"/>
  <c r="M1272" i="27"/>
  <c r="O1272" i="27"/>
  <c r="Q1272" i="27"/>
  <c r="V1272" i="27"/>
  <c r="G1273" i="27"/>
  <c r="I1273" i="27"/>
  <c r="K1273" i="27"/>
  <c r="M1273" i="27"/>
  <c r="O1273" i="27"/>
  <c r="Q1273" i="27"/>
  <c r="V1273" i="27"/>
  <c r="G1274" i="27"/>
  <c r="M1274" i="27" s="1"/>
  <c r="I1274" i="27"/>
  <c r="K1274" i="27"/>
  <c r="O1274" i="27"/>
  <c r="Q1274" i="27"/>
  <c r="V1274" i="27"/>
  <c r="G1275" i="27"/>
  <c r="M1275" i="27" s="1"/>
  <c r="I1275" i="27"/>
  <c r="K1275" i="27"/>
  <c r="O1275" i="27"/>
  <c r="Q1275" i="27"/>
  <c r="V1275" i="27"/>
  <c r="K1276" i="27"/>
  <c r="V1276" i="27"/>
  <c r="G1277" i="27"/>
  <c r="M1277" i="27" s="1"/>
  <c r="M1276" i="27" s="1"/>
  <c r="I1277" i="27"/>
  <c r="K1277" i="27"/>
  <c r="O1277" i="27"/>
  <c r="O1276" i="27" s="1"/>
  <c r="Q1277" i="27"/>
  <c r="V1277" i="27"/>
  <c r="G1281" i="27"/>
  <c r="M1281" i="27" s="1"/>
  <c r="I1281" i="27"/>
  <c r="I1276" i="27" s="1"/>
  <c r="K1281" i="27"/>
  <c r="O1281" i="27"/>
  <c r="Q1281" i="27"/>
  <c r="Q1276" i="27" s="1"/>
  <c r="V1281" i="27"/>
  <c r="G1283" i="27"/>
  <c r="I1283" i="27"/>
  <c r="K1283" i="27"/>
  <c r="K1282" i="27" s="1"/>
  <c r="M1283" i="27"/>
  <c r="O1283" i="27"/>
  <c r="Q1283" i="27"/>
  <c r="V1283" i="27"/>
  <c r="V1282" i="27" s="1"/>
  <c r="G1284" i="27"/>
  <c r="M1284" i="27" s="1"/>
  <c r="I1284" i="27"/>
  <c r="K1284" i="27"/>
  <c r="O1284" i="27"/>
  <c r="O1282" i="27" s="1"/>
  <c r="Q1284" i="27"/>
  <c r="V1284" i="27"/>
  <c r="G1289" i="27"/>
  <c r="M1289" i="27" s="1"/>
  <c r="I1289" i="27"/>
  <c r="I1282" i="27" s="1"/>
  <c r="K1289" i="27"/>
  <c r="O1289" i="27"/>
  <c r="Q1289" i="27"/>
  <c r="Q1282" i="27" s="1"/>
  <c r="V1289" i="27"/>
  <c r="G1297" i="27"/>
  <c r="M1297" i="27" s="1"/>
  <c r="I1297" i="27"/>
  <c r="K1297" i="27"/>
  <c r="O1297" i="27"/>
  <c r="Q1297" i="27"/>
  <c r="V1297" i="27"/>
  <c r="G1298" i="27"/>
  <c r="I1298" i="27"/>
  <c r="K1298" i="27"/>
  <c r="M1298" i="27"/>
  <c r="O1298" i="27"/>
  <c r="Q1298" i="27"/>
  <c r="V1298" i="27"/>
  <c r="G1304" i="27"/>
  <c r="I1304" i="27"/>
  <c r="K1304" i="27"/>
  <c r="M1304" i="27"/>
  <c r="O1304" i="27"/>
  <c r="Q1304" i="27"/>
  <c r="V1304" i="27"/>
  <c r="G1305" i="27"/>
  <c r="M1305" i="27" s="1"/>
  <c r="I1305" i="27"/>
  <c r="K1305" i="27"/>
  <c r="O1305" i="27"/>
  <c r="Q1305" i="27"/>
  <c r="V1305" i="27"/>
  <c r="G1308" i="27"/>
  <c r="M1308" i="27" s="1"/>
  <c r="I1308" i="27"/>
  <c r="K1308" i="27"/>
  <c r="O1308" i="27"/>
  <c r="Q1308" i="27"/>
  <c r="V1308" i="27"/>
  <c r="G1309" i="27"/>
  <c r="I1309" i="27"/>
  <c r="K1309" i="27"/>
  <c r="M1309" i="27"/>
  <c r="O1309" i="27"/>
  <c r="Q1309" i="27"/>
  <c r="V1309" i="27"/>
  <c r="G1310" i="27"/>
  <c r="M1310" i="27" s="1"/>
  <c r="I1310" i="27"/>
  <c r="K1310" i="27"/>
  <c r="O1310" i="27"/>
  <c r="Q1310" i="27"/>
  <c r="V1310" i="27"/>
  <c r="G1312" i="27"/>
  <c r="M1312" i="27" s="1"/>
  <c r="I1312" i="27"/>
  <c r="I1311" i="27" s="1"/>
  <c r="K1312" i="27"/>
  <c r="K1311" i="27" s="1"/>
  <c r="O1312" i="27"/>
  <c r="Q1312" i="27"/>
  <c r="Q1311" i="27" s="1"/>
  <c r="V1312" i="27"/>
  <c r="V1311" i="27" s="1"/>
  <c r="G1321" i="27"/>
  <c r="I1321" i="27"/>
  <c r="K1321" i="27"/>
  <c r="M1321" i="27"/>
  <c r="O1321" i="27"/>
  <c r="Q1321" i="27"/>
  <c r="V1321" i="27"/>
  <c r="G1324" i="27"/>
  <c r="I1324" i="27"/>
  <c r="K1324" i="27"/>
  <c r="M1324" i="27"/>
  <c r="O1324" i="27"/>
  <c r="Q1324" i="27"/>
  <c r="V1324" i="27"/>
  <c r="G1325" i="27"/>
  <c r="G1311" i="27" s="1"/>
  <c r="I1325" i="27"/>
  <c r="K1325" i="27"/>
  <c r="O1325" i="27"/>
  <c r="O1311" i="27" s="1"/>
  <c r="Q1325" i="27"/>
  <c r="V1325" i="27"/>
  <c r="G1326" i="27"/>
  <c r="M1326" i="27" s="1"/>
  <c r="I1326" i="27"/>
  <c r="K1326" i="27"/>
  <c r="O1326" i="27"/>
  <c r="Q1326" i="27"/>
  <c r="V1326" i="27"/>
  <c r="G1327" i="27"/>
  <c r="I1327" i="27"/>
  <c r="K1327" i="27"/>
  <c r="M1327" i="27"/>
  <c r="O1327" i="27"/>
  <c r="Q1327" i="27"/>
  <c r="V1327" i="27"/>
  <c r="G1328" i="27"/>
  <c r="I1328" i="27"/>
  <c r="K1328" i="27"/>
  <c r="M1328" i="27"/>
  <c r="O1328" i="27"/>
  <c r="Q1328" i="27"/>
  <c r="V1328" i="27"/>
  <c r="G1329" i="27"/>
  <c r="M1329" i="27" s="1"/>
  <c r="I1329" i="27"/>
  <c r="K1329" i="27"/>
  <c r="O1329" i="27"/>
  <c r="Q1329" i="27"/>
  <c r="V1329" i="27"/>
  <c r="G1332" i="27"/>
  <c r="M1332" i="27" s="1"/>
  <c r="I1332" i="27"/>
  <c r="K1332" i="27"/>
  <c r="O1332" i="27"/>
  <c r="Q1332" i="27"/>
  <c r="V1332" i="27"/>
  <c r="G1333" i="27"/>
  <c r="I1333" i="27"/>
  <c r="K1333" i="27"/>
  <c r="M1333" i="27"/>
  <c r="O1333" i="27"/>
  <c r="Q1333" i="27"/>
  <c r="V1333" i="27"/>
  <c r="K1334" i="27"/>
  <c r="V1334" i="27"/>
  <c r="G1335" i="27"/>
  <c r="G1334" i="27" s="1"/>
  <c r="I1335" i="27"/>
  <c r="I1334" i="27" s="1"/>
  <c r="K1335" i="27"/>
  <c r="O1335" i="27"/>
  <c r="O1334" i="27" s="1"/>
  <c r="Q1335" i="27"/>
  <c r="Q1334" i="27" s="1"/>
  <c r="V1335" i="27"/>
  <c r="I1338" i="27"/>
  <c r="Q1338" i="27"/>
  <c r="G1339" i="27"/>
  <c r="I1339" i="27"/>
  <c r="K1339" i="27"/>
  <c r="K1338" i="27" s="1"/>
  <c r="M1339" i="27"/>
  <c r="M1338" i="27" s="1"/>
  <c r="O1339" i="27"/>
  <c r="Q1339" i="27"/>
  <c r="V1339" i="27"/>
  <c r="V1338" i="27" s="1"/>
  <c r="G1340" i="27"/>
  <c r="G1338" i="27" s="1"/>
  <c r="I1340" i="27"/>
  <c r="K1340" i="27"/>
  <c r="M1340" i="27"/>
  <c r="O1340" i="27"/>
  <c r="O1338" i="27" s="1"/>
  <c r="Q1340" i="27"/>
  <c r="V1340" i="27"/>
  <c r="G1342" i="27"/>
  <c r="M1342" i="27" s="1"/>
  <c r="I1342" i="27"/>
  <c r="I1341" i="27" s="1"/>
  <c r="K1342" i="27"/>
  <c r="K1341" i="27" s="1"/>
  <c r="O1342" i="27"/>
  <c r="Q1342" i="27"/>
  <c r="Q1341" i="27" s="1"/>
  <c r="V1342" i="27"/>
  <c r="V1341" i="27" s="1"/>
  <c r="G1345" i="27"/>
  <c r="I1345" i="27"/>
  <c r="K1345" i="27"/>
  <c r="M1345" i="27"/>
  <c r="O1345" i="27"/>
  <c r="Q1345" i="27"/>
  <c r="V1345" i="27"/>
  <c r="G1348" i="27"/>
  <c r="I1348" i="27"/>
  <c r="K1348" i="27"/>
  <c r="M1348" i="27"/>
  <c r="O1348" i="27"/>
  <c r="Q1348" i="27"/>
  <c r="V1348" i="27"/>
  <c r="G1351" i="27"/>
  <c r="G1341" i="27" s="1"/>
  <c r="I1351" i="27"/>
  <c r="K1351" i="27"/>
  <c r="O1351" i="27"/>
  <c r="O1341" i="27" s="1"/>
  <c r="Q1351" i="27"/>
  <c r="V1351" i="27"/>
  <c r="G1354" i="27"/>
  <c r="I1354" i="27"/>
  <c r="K1354" i="27"/>
  <c r="K1352" i="27" s="1"/>
  <c r="M1354" i="27"/>
  <c r="O1354" i="27"/>
  <c r="Q1354" i="27"/>
  <c r="V1354" i="27"/>
  <c r="V1352" i="27" s="1"/>
  <c r="G1360" i="27"/>
  <c r="G1352" i="27" s="1"/>
  <c r="I1360" i="27"/>
  <c r="K1360" i="27"/>
  <c r="M1360" i="27"/>
  <c r="O1360" i="27"/>
  <c r="O1352" i="27" s="1"/>
  <c r="Q1360" i="27"/>
  <c r="V1360" i="27"/>
  <c r="G1366" i="27"/>
  <c r="M1366" i="27" s="1"/>
  <c r="I1366" i="27"/>
  <c r="K1366" i="27"/>
  <c r="O1366" i="27"/>
  <c r="Q1366" i="27"/>
  <c r="V1366" i="27"/>
  <c r="G1372" i="27"/>
  <c r="M1372" i="27" s="1"/>
  <c r="I1372" i="27"/>
  <c r="I1352" i="27" s="1"/>
  <c r="K1372" i="27"/>
  <c r="O1372" i="27"/>
  <c r="Q1372" i="27"/>
  <c r="Q1352" i="27" s="1"/>
  <c r="V1372" i="27"/>
  <c r="G1378" i="27"/>
  <c r="I1378" i="27"/>
  <c r="K1378" i="27"/>
  <c r="M1378" i="27"/>
  <c r="O1378" i="27"/>
  <c r="Q1378" i="27"/>
  <c r="V1378" i="27"/>
  <c r="G1384" i="27"/>
  <c r="I1384" i="27"/>
  <c r="K1384" i="27"/>
  <c r="M1384" i="27"/>
  <c r="O1384" i="27"/>
  <c r="Q1384" i="27"/>
  <c r="V1384" i="27"/>
  <c r="G1390" i="27"/>
  <c r="M1390" i="27" s="1"/>
  <c r="I1390" i="27"/>
  <c r="K1390" i="27"/>
  <c r="O1390" i="27"/>
  <c r="Q1390" i="27"/>
  <c r="V1390" i="27"/>
  <c r="G1396" i="27"/>
  <c r="M1396" i="27" s="1"/>
  <c r="I1396" i="27"/>
  <c r="K1396" i="27"/>
  <c r="O1396" i="27"/>
  <c r="Q1396" i="27"/>
  <c r="V1396" i="27"/>
  <c r="G1402" i="27"/>
  <c r="I1402" i="27"/>
  <c r="K1402" i="27"/>
  <c r="M1402" i="27"/>
  <c r="O1402" i="27"/>
  <c r="Q1402" i="27"/>
  <c r="V1402" i="27"/>
  <c r="G1408" i="27"/>
  <c r="I1408" i="27"/>
  <c r="K1408" i="27"/>
  <c r="M1408" i="27"/>
  <c r="O1408" i="27"/>
  <c r="Q1408" i="27"/>
  <c r="V1408" i="27"/>
  <c r="G1414" i="27"/>
  <c r="M1414" i="27" s="1"/>
  <c r="I1414" i="27"/>
  <c r="K1414" i="27"/>
  <c r="O1414" i="27"/>
  <c r="Q1414" i="27"/>
  <c r="V1414" i="27"/>
  <c r="G1420" i="27"/>
  <c r="M1420" i="27" s="1"/>
  <c r="I1420" i="27"/>
  <c r="K1420" i="27"/>
  <c r="O1420" i="27"/>
  <c r="Q1420" i="27"/>
  <c r="V1420" i="27"/>
  <c r="G1426" i="27"/>
  <c r="I1426" i="27"/>
  <c r="K1426" i="27"/>
  <c r="M1426" i="27"/>
  <c r="O1426" i="27"/>
  <c r="Q1426" i="27"/>
  <c r="V1426" i="27"/>
  <c r="G1432" i="27"/>
  <c r="I1432" i="27"/>
  <c r="K1432" i="27"/>
  <c r="M1432" i="27"/>
  <c r="O1432" i="27"/>
  <c r="Q1432" i="27"/>
  <c r="V1432" i="27"/>
  <c r="G1438" i="27"/>
  <c r="M1438" i="27" s="1"/>
  <c r="I1438" i="27"/>
  <c r="K1438" i="27"/>
  <c r="O1438" i="27"/>
  <c r="Q1438" i="27"/>
  <c r="V1438" i="27"/>
  <c r="G1444" i="27"/>
  <c r="M1444" i="27" s="1"/>
  <c r="I1444" i="27"/>
  <c r="K1444" i="27"/>
  <c r="O1444" i="27"/>
  <c r="Q1444" i="27"/>
  <c r="V1444" i="27"/>
  <c r="G1450" i="27"/>
  <c r="I1450" i="27"/>
  <c r="K1450" i="27"/>
  <c r="M1450" i="27"/>
  <c r="O1450" i="27"/>
  <c r="Q1450" i="27"/>
  <c r="V1450" i="27"/>
  <c r="G1456" i="27"/>
  <c r="I1456" i="27"/>
  <c r="K1456" i="27"/>
  <c r="M1456" i="27"/>
  <c r="O1456" i="27"/>
  <c r="Q1456" i="27"/>
  <c r="V1456" i="27"/>
  <c r="G1462" i="27"/>
  <c r="M1462" i="27" s="1"/>
  <c r="I1462" i="27"/>
  <c r="K1462" i="27"/>
  <c r="O1462" i="27"/>
  <c r="Q1462" i="27"/>
  <c r="V1462" i="27"/>
  <c r="G1468" i="27"/>
  <c r="M1468" i="27" s="1"/>
  <c r="I1468" i="27"/>
  <c r="K1468" i="27"/>
  <c r="O1468" i="27"/>
  <c r="Q1468" i="27"/>
  <c r="V1468" i="27"/>
  <c r="G1474" i="27"/>
  <c r="I1474" i="27"/>
  <c r="K1474" i="27"/>
  <c r="M1474" i="27"/>
  <c r="O1474" i="27"/>
  <c r="Q1474" i="27"/>
  <c r="V1474" i="27"/>
  <c r="G1480" i="27"/>
  <c r="I1480" i="27"/>
  <c r="K1480" i="27"/>
  <c r="M1480" i="27"/>
  <c r="O1480" i="27"/>
  <c r="Q1480" i="27"/>
  <c r="V1480" i="27"/>
  <c r="G1486" i="27"/>
  <c r="M1486" i="27" s="1"/>
  <c r="I1486" i="27"/>
  <c r="K1486" i="27"/>
  <c r="O1486" i="27"/>
  <c r="Q1486" i="27"/>
  <c r="V1486" i="27"/>
  <c r="G1492" i="27"/>
  <c r="M1492" i="27" s="1"/>
  <c r="I1492" i="27"/>
  <c r="K1492" i="27"/>
  <c r="O1492" i="27"/>
  <c r="Q1492" i="27"/>
  <c r="V1492" i="27"/>
  <c r="G1498" i="27"/>
  <c r="I1498" i="27"/>
  <c r="K1498" i="27"/>
  <c r="M1498" i="27"/>
  <c r="O1498" i="27"/>
  <c r="Q1498" i="27"/>
  <c r="V1498" i="27"/>
  <c r="G1504" i="27"/>
  <c r="I1504" i="27"/>
  <c r="K1504" i="27"/>
  <c r="M1504" i="27"/>
  <c r="O1504" i="27"/>
  <c r="Q1504" i="27"/>
  <c r="V1504" i="27"/>
  <c r="G1510" i="27"/>
  <c r="M1510" i="27" s="1"/>
  <c r="I1510" i="27"/>
  <c r="K1510" i="27"/>
  <c r="O1510" i="27"/>
  <c r="Q1510" i="27"/>
  <c r="V1510" i="27"/>
  <c r="G1516" i="27"/>
  <c r="M1516" i="27" s="1"/>
  <c r="I1516" i="27"/>
  <c r="K1516" i="27"/>
  <c r="O1516" i="27"/>
  <c r="Q1516" i="27"/>
  <c r="V1516" i="27"/>
  <c r="G1522" i="27"/>
  <c r="I1522" i="27"/>
  <c r="K1522" i="27"/>
  <c r="M1522" i="27"/>
  <c r="O1522" i="27"/>
  <c r="Q1522" i="27"/>
  <c r="V1522" i="27"/>
  <c r="G1528" i="27"/>
  <c r="I1528" i="27"/>
  <c r="K1528" i="27"/>
  <c r="M1528" i="27"/>
  <c r="O1528" i="27"/>
  <c r="Q1528" i="27"/>
  <c r="V1528" i="27"/>
  <c r="G1534" i="27"/>
  <c r="M1534" i="27" s="1"/>
  <c r="I1534" i="27"/>
  <c r="K1534" i="27"/>
  <c r="O1534" i="27"/>
  <c r="Q1534" i="27"/>
  <c r="V1534" i="27"/>
  <c r="G1540" i="27"/>
  <c r="M1540" i="27" s="1"/>
  <c r="I1540" i="27"/>
  <c r="K1540" i="27"/>
  <c r="O1540" i="27"/>
  <c r="Q1540" i="27"/>
  <c r="V1540" i="27"/>
  <c r="G1546" i="27"/>
  <c r="I1546" i="27"/>
  <c r="K1546" i="27"/>
  <c r="M1546" i="27"/>
  <c r="O1546" i="27"/>
  <c r="Q1546" i="27"/>
  <c r="V1546" i="27"/>
  <c r="G1550" i="27"/>
  <c r="I1550" i="27"/>
  <c r="K1550" i="27"/>
  <c r="M1550" i="27"/>
  <c r="O1550" i="27"/>
  <c r="Q1550" i="27"/>
  <c r="V1550" i="27"/>
  <c r="G1556" i="27"/>
  <c r="O1556" i="27"/>
  <c r="G1557" i="27"/>
  <c r="M1557" i="27" s="1"/>
  <c r="M1556" i="27" s="1"/>
  <c r="I1557" i="27"/>
  <c r="I1556" i="27" s="1"/>
  <c r="K1557" i="27"/>
  <c r="K1556" i="27" s="1"/>
  <c r="O1557" i="27"/>
  <c r="Q1557" i="27"/>
  <c r="Q1556" i="27" s="1"/>
  <c r="V1557" i="27"/>
  <c r="V1556" i="27" s="1"/>
  <c r="G1558" i="27"/>
  <c r="I1558" i="27"/>
  <c r="K1558" i="27"/>
  <c r="M1558" i="27"/>
  <c r="O1558" i="27"/>
  <c r="Q1558" i="27"/>
  <c r="V1558" i="27"/>
  <c r="K1559" i="27"/>
  <c r="V1559" i="27"/>
  <c r="G1560" i="27"/>
  <c r="G1559" i="27" s="1"/>
  <c r="I1560" i="27"/>
  <c r="I1559" i="27" s="1"/>
  <c r="K1560" i="27"/>
  <c r="O1560" i="27"/>
  <c r="O1559" i="27" s="1"/>
  <c r="Q1560" i="27"/>
  <c r="Q1559" i="27" s="1"/>
  <c r="V1560" i="27"/>
  <c r="G1561" i="27"/>
  <c r="I1561" i="27"/>
  <c r="O1561" i="27"/>
  <c r="Q1561" i="27"/>
  <c r="G1562" i="27"/>
  <c r="I1562" i="27"/>
  <c r="K1562" i="27"/>
  <c r="K1561" i="27" s="1"/>
  <c r="M1562" i="27"/>
  <c r="M1561" i="27" s="1"/>
  <c r="O1562" i="27"/>
  <c r="Q1562" i="27"/>
  <c r="V1562" i="27"/>
  <c r="V1561" i="27" s="1"/>
  <c r="K1564" i="27"/>
  <c r="V1564" i="27"/>
  <c r="G1565" i="27"/>
  <c r="G1564" i="27" s="1"/>
  <c r="I1565" i="27"/>
  <c r="I1564" i="27" s="1"/>
  <c r="K1565" i="27"/>
  <c r="O1565" i="27"/>
  <c r="O1564" i="27" s="1"/>
  <c r="Q1565" i="27"/>
  <c r="Q1564" i="27" s="1"/>
  <c r="V1565" i="27"/>
  <c r="G1567" i="27"/>
  <c r="I1567" i="27"/>
  <c r="O1567" i="27"/>
  <c r="Q1567" i="27"/>
  <c r="G1568" i="27"/>
  <c r="I1568" i="27"/>
  <c r="K1568" i="27"/>
  <c r="K1567" i="27" s="1"/>
  <c r="M1568" i="27"/>
  <c r="M1567" i="27" s="1"/>
  <c r="O1568" i="27"/>
  <c r="Q1568" i="27"/>
  <c r="V1568" i="27"/>
  <c r="V1567" i="27" s="1"/>
  <c r="K1573" i="27"/>
  <c r="V1573" i="27"/>
  <c r="G1574" i="27"/>
  <c r="G1573" i="27" s="1"/>
  <c r="I1574" i="27"/>
  <c r="I1573" i="27" s="1"/>
  <c r="K1574" i="27"/>
  <c r="O1574" i="27"/>
  <c r="O1573" i="27" s="1"/>
  <c r="Q1574" i="27"/>
  <c r="Q1573" i="27" s="1"/>
  <c r="V1574" i="27"/>
  <c r="I1575" i="27"/>
  <c r="Q1575" i="27"/>
  <c r="G1577" i="27"/>
  <c r="I1577" i="27"/>
  <c r="K1577" i="27"/>
  <c r="K1575" i="27" s="1"/>
  <c r="M1577" i="27"/>
  <c r="O1577" i="27"/>
  <c r="Q1577" i="27"/>
  <c r="V1577" i="27"/>
  <c r="V1575" i="27" s="1"/>
  <c r="G1580" i="27"/>
  <c r="G1575" i="27" s="1"/>
  <c r="I1580" i="27"/>
  <c r="K1580" i="27"/>
  <c r="M1580" i="27"/>
  <c r="O1580" i="27"/>
  <c r="O1575" i="27" s="1"/>
  <c r="Q1580" i="27"/>
  <c r="V1580" i="27"/>
  <c r="G1583" i="27"/>
  <c r="M1583" i="27" s="1"/>
  <c r="I1583" i="27"/>
  <c r="K1583" i="27"/>
  <c r="O1583" i="27"/>
  <c r="Q1583" i="27"/>
  <c r="V1583" i="27"/>
  <c r="I1586" i="27"/>
  <c r="Q1586" i="27"/>
  <c r="G1587" i="27"/>
  <c r="I1587" i="27"/>
  <c r="K1587" i="27"/>
  <c r="K1586" i="27" s="1"/>
  <c r="M1587" i="27"/>
  <c r="O1587" i="27"/>
  <c r="Q1587" i="27"/>
  <c r="V1587" i="27"/>
  <c r="V1586" i="27" s="1"/>
  <c r="G1588" i="27"/>
  <c r="G1586" i="27" s="1"/>
  <c r="I1588" i="27"/>
  <c r="K1588" i="27"/>
  <c r="M1588" i="27"/>
  <c r="O1588" i="27"/>
  <c r="O1586" i="27" s="1"/>
  <c r="Q1588" i="27"/>
  <c r="V1588" i="27"/>
  <c r="G1589" i="27"/>
  <c r="M1589" i="27" s="1"/>
  <c r="I1589" i="27"/>
  <c r="K1589" i="27"/>
  <c r="O1589" i="27"/>
  <c r="Q1589" i="27"/>
  <c r="V1589" i="27"/>
  <c r="AE1591" i="27"/>
  <c r="AF1591" i="27"/>
  <c r="G77" i="26"/>
  <c r="G9" i="26"/>
  <c r="M9" i="26" s="1"/>
  <c r="I9" i="26"/>
  <c r="I8" i="26" s="1"/>
  <c r="K9" i="26"/>
  <c r="K8" i="26" s="1"/>
  <c r="O9" i="26"/>
  <c r="Q9" i="26"/>
  <c r="Q8" i="26" s="1"/>
  <c r="V9" i="26"/>
  <c r="V8" i="26" s="1"/>
  <c r="G12" i="26"/>
  <c r="I12" i="26"/>
  <c r="K12" i="26"/>
  <c r="M12" i="26"/>
  <c r="O12" i="26"/>
  <c r="Q12" i="26"/>
  <c r="V12" i="26"/>
  <c r="G15" i="26"/>
  <c r="I15" i="26"/>
  <c r="K15" i="26"/>
  <c r="M15" i="26"/>
  <c r="O15" i="26"/>
  <c r="Q15" i="26"/>
  <c r="V15" i="26"/>
  <c r="G19" i="26"/>
  <c r="G8" i="26" s="1"/>
  <c r="I19" i="26"/>
  <c r="K19" i="26"/>
  <c r="O19" i="26"/>
  <c r="O8" i="26" s="1"/>
  <c r="Q19" i="26"/>
  <c r="V19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8" i="26"/>
  <c r="I28" i="26"/>
  <c r="K28" i="26"/>
  <c r="M28" i="26"/>
  <c r="O28" i="26"/>
  <c r="Q28" i="26"/>
  <c r="V28" i="26"/>
  <c r="G29" i="26"/>
  <c r="M29" i="26" s="1"/>
  <c r="I29" i="26"/>
  <c r="K29" i="26"/>
  <c r="O29" i="26"/>
  <c r="Q29" i="26"/>
  <c r="V29" i="26"/>
  <c r="G34" i="26"/>
  <c r="I34" i="26"/>
  <c r="K34" i="26"/>
  <c r="M34" i="26"/>
  <c r="O34" i="26"/>
  <c r="Q34" i="26"/>
  <c r="V34" i="26"/>
  <c r="G35" i="26"/>
  <c r="M35" i="26" s="1"/>
  <c r="I35" i="26"/>
  <c r="K35" i="26"/>
  <c r="O35" i="26"/>
  <c r="Q35" i="26"/>
  <c r="V35" i="26"/>
  <c r="G38" i="26"/>
  <c r="I38" i="26"/>
  <c r="K38" i="26"/>
  <c r="M38" i="26"/>
  <c r="O38" i="26"/>
  <c r="Q38" i="26"/>
  <c r="V38" i="26"/>
  <c r="G42" i="26"/>
  <c r="M42" i="26" s="1"/>
  <c r="I42" i="26"/>
  <c r="K42" i="26"/>
  <c r="O42" i="26"/>
  <c r="Q42" i="26"/>
  <c r="V42" i="26"/>
  <c r="G46" i="26"/>
  <c r="I46" i="26"/>
  <c r="K46" i="26"/>
  <c r="M46" i="26"/>
  <c r="O46" i="26"/>
  <c r="Q46" i="26"/>
  <c r="V46" i="26"/>
  <c r="G49" i="26"/>
  <c r="M49" i="26" s="1"/>
  <c r="I49" i="26"/>
  <c r="K49" i="26"/>
  <c r="O49" i="26"/>
  <c r="Q49" i="26"/>
  <c r="V49" i="26"/>
  <c r="G53" i="26"/>
  <c r="I53" i="26"/>
  <c r="K53" i="26"/>
  <c r="M53" i="26"/>
  <c r="O53" i="26"/>
  <c r="Q53" i="26"/>
  <c r="V53" i="26"/>
  <c r="G54" i="26"/>
  <c r="O54" i="26"/>
  <c r="G55" i="26"/>
  <c r="I55" i="26"/>
  <c r="I54" i="26" s="1"/>
  <c r="K55" i="26"/>
  <c r="K54" i="26" s="1"/>
  <c r="M55" i="26"/>
  <c r="M54" i="26" s="1"/>
  <c r="O55" i="26"/>
  <c r="Q55" i="26"/>
  <c r="Q54" i="26" s="1"/>
  <c r="V55" i="26"/>
  <c r="V54" i="26" s="1"/>
  <c r="G60" i="26"/>
  <c r="I60" i="26"/>
  <c r="I59" i="26" s="1"/>
  <c r="K60" i="26"/>
  <c r="M60" i="26"/>
  <c r="O60" i="26"/>
  <c r="Q60" i="26"/>
  <c r="Q59" i="26" s="1"/>
  <c r="V60" i="26"/>
  <c r="G66" i="26"/>
  <c r="G59" i="26" s="1"/>
  <c r="I66" i="26"/>
  <c r="K66" i="26"/>
  <c r="O66" i="26"/>
  <c r="O59" i="26" s="1"/>
  <c r="Q66" i="26"/>
  <c r="V66" i="26"/>
  <c r="G71" i="26"/>
  <c r="I71" i="26"/>
  <c r="K71" i="26"/>
  <c r="M71" i="26"/>
  <c r="O71" i="26"/>
  <c r="Q71" i="26"/>
  <c r="V71" i="26"/>
  <c r="G72" i="26"/>
  <c r="M72" i="26" s="1"/>
  <c r="I72" i="26"/>
  <c r="K72" i="26"/>
  <c r="K59" i="26" s="1"/>
  <c r="O72" i="26"/>
  <c r="Q72" i="26"/>
  <c r="V72" i="26"/>
  <c r="V59" i="26" s="1"/>
  <c r="G73" i="26"/>
  <c r="I73" i="26"/>
  <c r="K73" i="26"/>
  <c r="M73" i="26"/>
  <c r="O73" i="26"/>
  <c r="Q73" i="26"/>
  <c r="V73" i="26"/>
  <c r="G74" i="26"/>
  <c r="K74" i="26"/>
  <c r="O74" i="26"/>
  <c r="V74" i="26"/>
  <c r="G75" i="26"/>
  <c r="I75" i="26"/>
  <c r="I74" i="26" s="1"/>
  <c r="K75" i="26"/>
  <c r="M75" i="26"/>
  <c r="M74" i="26" s="1"/>
  <c r="O75" i="26"/>
  <c r="Q75" i="26"/>
  <c r="Q74" i="26" s="1"/>
  <c r="V75" i="26"/>
  <c r="AE77" i="26"/>
  <c r="G83" i="25"/>
  <c r="G9" i="25"/>
  <c r="G8" i="25" s="1"/>
  <c r="I9" i="25"/>
  <c r="I8" i="25" s="1"/>
  <c r="K9" i="25"/>
  <c r="K8" i="25" s="1"/>
  <c r="O9" i="25"/>
  <c r="O8" i="25" s="1"/>
  <c r="Q9" i="25"/>
  <c r="Q8" i="25" s="1"/>
  <c r="V9" i="25"/>
  <c r="V8" i="25" s="1"/>
  <c r="G12" i="25"/>
  <c r="I12" i="25"/>
  <c r="K12" i="25"/>
  <c r="M12" i="25"/>
  <c r="O12" i="25"/>
  <c r="Q12" i="25"/>
  <c r="V12" i="25"/>
  <c r="G15" i="25"/>
  <c r="I15" i="25"/>
  <c r="K15" i="25"/>
  <c r="M15" i="25"/>
  <c r="O15" i="25"/>
  <c r="Q15" i="25"/>
  <c r="V15" i="25"/>
  <c r="G20" i="25"/>
  <c r="I20" i="25"/>
  <c r="K20" i="25"/>
  <c r="M20" i="25"/>
  <c r="O20" i="25"/>
  <c r="Q20" i="25"/>
  <c r="V20" i="25"/>
  <c r="G23" i="25"/>
  <c r="M23" i="25" s="1"/>
  <c r="I23" i="25"/>
  <c r="K23" i="25"/>
  <c r="O23" i="25"/>
  <c r="Q23" i="25"/>
  <c r="V23" i="25"/>
  <c r="G24" i="25"/>
  <c r="I24" i="25"/>
  <c r="K24" i="25"/>
  <c r="M24" i="25"/>
  <c r="O24" i="25"/>
  <c r="Q24" i="25"/>
  <c r="V24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3" i="25"/>
  <c r="M33" i="25" s="1"/>
  <c r="I33" i="25"/>
  <c r="K33" i="25"/>
  <c r="O33" i="25"/>
  <c r="Q33" i="25"/>
  <c r="V33" i="25"/>
  <c r="G34" i="25"/>
  <c r="I34" i="25"/>
  <c r="K34" i="25"/>
  <c r="M34" i="25"/>
  <c r="O34" i="25"/>
  <c r="Q34" i="25"/>
  <c r="V34" i="25"/>
  <c r="G37" i="25"/>
  <c r="I37" i="25"/>
  <c r="K37" i="25"/>
  <c r="M37" i="25"/>
  <c r="O37" i="25"/>
  <c r="Q37" i="25"/>
  <c r="V37" i="25"/>
  <c r="G41" i="25"/>
  <c r="I41" i="25"/>
  <c r="K41" i="25"/>
  <c r="M41" i="25"/>
  <c r="O41" i="25"/>
  <c r="Q41" i="25"/>
  <c r="V41" i="25"/>
  <c r="G45" i="25"/>
  <c r="M45" i="25" s="1"/>
  <c r="I45" i="25"/>
  <c r="K45" i="25"/>
  <c r="O45" i="25"/>
  <c r="Q45" i="25"/>
  <c r="V45" i="25"/>
  <c r="G48" i="25"/>
  <c r="I48" i="25"/>
  <c r="K48" i="25"/>
  <c r="M48" i="25"/>
  <c r="O48" i="25"/>
  <c r="Q48" i="25"/>
  <c r="V48" i="25"/>
  <c r="G52" i="25"/>
  <c r="I52" i="25"/>
  <c r="K52" i="25"/>
  <c r="M52" i="25"/>
  <c r="O52" i="25"/>
  <c r="Q52" i="25"/>
  <c r="V52" i="25"/>
  <c r="G54" i="25"/>
  <c r="G53" i="25" s="1"/>
  <c r="I54" i="25"/>
  <c r="I53" i="25" s="1"/>
  <c r="K54" i="25"/>
  <c r="K53" i="25" s="1"/>
  <c r="O54" i="25"/>
  <c r="O53" i="25" s="1"/>
  <c r="Q54" i="25"/>
  <c r="Q53" i="25" s="1"/>
  <c r="V54" i="25"/>
  <c r="V53" i="25" s="1"/>
  <c r="G59" i="25"/>
  <c r="I59" i="25"/>
  <c r="K59" i="25"/>
  <c r="K58" i="25" s="1"/>
  <c r="M59" i="25"/>
  <c r="O59" i="25"/>
  <c r="Q59" i="25"/>
  <c r="V59" i="25"/>
  <c r="V58" i="25" s="1"/>
  <c r="G65" i="25"/>
  <c r="G58" i="25" s="1"/>
  <c r="I65" i="25"/>
  <c r="K65" i="25"/>
  <c r="M65" i="25"/>
  <c r="O65" i="25"/>
  <c r="O58" i="25" s="1"/>
  <c r="Q65" i="25"/>
  <c r="V65" i="25"/>
  <c r="G70" i="25"/>
  <c r="M70" i="25" s="1"/>
  <c r="I70" i="25"/>
  <c r="K70" i="25"/>
  <c r="O70" i="25"/>
  <c r="Q70" i="25"/>
  <c r="V70" i="25"/>
  <c r="G75" i="25"/>
  <c r="M75" i="25" s="1"/>
  <c r="I75" i="25"/>
  <c r="I58" i="25" s="1"/>
  <c r="K75" i="25"/>
  <c r="O75" i="25"/>
  <c r="Q75" i="25"/>
  <c r="Q58" i="25" s="1"/>
  <c r="V75" i="25"/>
  <c r="G76" i="25"/>
  <c r="I76" i="25"/>
  <c r="K76" i="25"/>
  <c r="M76" i="25"/>
  <c r="O76" i="25"/>
  <c r="Q76" i="25"/>
  <c r="V76" i="25"/>
  <c r="G77" i="25"/>
  <c r="I77" i="25"/>
  <c r="K77" i="25"/>
  <c r="M77" i="25"/>
  <c r="O77" i="25"/>
  <c r="Q77" i="25"/>
  <c r="V77" i="25"/>
  <c r="G80" i="25"/>
  <c r="O80" i="25"/>
  <c r="G81" i="25"/>
  <c r="M81" i="25" s="1"/>
  <c r="M80" i="25" s="1"/>
  <c r="I81" i="25"/>
  <c r="I80" i="25" s="1"/>
  <c r="K81" i="25"/>
  <c r="K80" i="25" s="1"/>
  <c r="O81" i="25"/>
  <c r="Q81" i="25"/>
  <c r="Q80" i="25" s="1"/>
  <c r="V81" i="25"/>
  <c r="V80" i="25" s="1"/>
  <c r="AE83" i="25"/>
  <c r="G122" i="24"/>
  <c r="G9" i="24"/>
  <c r="M9" i="24" s="1"/>
  <c r="I9" i="24"/>
  <c r="I8" i="24" s="1"/>
  <c r="K9" i="24"/>
  <c r="K8" i="24" s="1"/>
  <c r="O9" i="24"/>
  <c r="Q9" i="24"/>
  <c r="Q8" i="24" s="1"/>
  <c r="V9" i="24"/>
  <c r="V8" i="24" s="1"/>
  <c r="G12" i="24"/>
  <c r="I12" i="24"/>
  <c r="K12" i="24"/>
  <c r="M12" i="24"/>
  <c r="O12" i="24"/>
  <c r="Q12" i="24"/>
  <c r="V12" i="24"/>
  <c r="G15" i="24"/>
  <c r="I15" i="24"/>
  <c r="K15" i="24"/>
  <c r="M15" i="24"/>
  <c r="O15" i="24"/>
  <c r="Q15" i="24"/>
  <c r="V15" i="24"/>
  <c r="G19" i="24"/>
  <c r="G8" i="24" s="1"/>
  <c r="I19" i="24"/>
  <c r="K19" i="24"/>
  <c r="O19" i="24"/>
  <c r="O8" i="24" s="1"/>
  <c r="Q19" i="24"/>
  <c r="V19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2" i="24"/>
  <c r="I32" i="24"/>
  <c r="K32" i="24"/>
  <c r="M32" i="24"/>
  <c r="O32" i="24"/>
  <c r="Q32" i="24"/>
  <c r="V32" i="24"/>
  <c r="G33" i="24"/>
  <c r="M33" i="24" s="1"/>
  <c r="I33" i="24"/>
  <c r="K33" i="24"/>
  <c r="O33" i="24"/>
  <c r="Q33" i="24"/>
  <c r="V33" i="24"/>
  <c r="G36" i="24"/>
  <c r="I36" i="24"/>
  <c r="K36" i="24"/>
  <c r="M36" i="24"/>
  <c r="O36" i="24"/>
  <c r="Q36" i="24"/>
  <c r="V36" i="24"/>
  <c r="G39" i="24"/>
  <c r="M39" i="24" s="1"/>
  <c r="I39" i="24"/>
  <c r="K39" i="24"/>
  <c r="O39" i="24"/>
  <c r="Q39" i="24"/>
  <c r="V39" i="24"/>
  <c r="G43" i="24"/>
  <c r="I43" i="24"/>
  <c r="K43" i="24"/>
  <c r="M43" i="24"/>
  <c r="O43" i="24"/>
  <c r="Q43" i="24"/>
  <c r="V43" i="24"/>
  <c r="G46" i="24"/>
  <c r="M46" i="24" s="1"/>
  <c r="I46" i="24"/>
  <c r="K46" i="24"/>
  <c r="O46" i="24"/>
  <c r="Q46" i="24"/>
  <c r="V46" i="24"/>
  <c r="G50" i="24"/>
  <c r="I50" i="24"/>
  <c r="K50" i="24"/>
  <c r="M50" i="24"/>
  <c r="O50" i="24"/>
  <c r="Q50" i="24"/>
  <c r="V50" i="24"/>
  <c r="G51" i="24"/>
  <c r="K51" i="24"/>
  <c r="O51" i="24"/>
  <c r="G52" i="24"/>
  <c r="I52" i="24"/>
  <c r="I51" i="24" s="1"/>
  <c r="K52" i="24"/>
  <c r="M52" i="24"/>
  <c r="M51" i="24" s="1"/>
  <c r="O52" i="24"/>
  <c r="Q52" i="24"/>
  <c r="Q51" i="24" s="1"/>
  <c r="V52" i="24"/>
  <c r="V51" i="24" s="1"/>
  <c r="G57" i="24"/>
  <c r="I57" i="24"/>
  <c r="I56" i="24" s="1"/>
  <c r="K57" i="24"/>
  <c r="M57" i="24"/>
  <c r="O57" i="24"/>
  <c r="Q57" i="24"/>
  <c r="Q56" i="24" s="1"/>
  <c r="V57" i="24"/>
  <c r="G63" i="24"/>
  <c r="G56" i="24" s="1"/>
  <c r="I63" i="24"/>
  <c r="K63" i="24"/>
  <c r="O63" i="24"/>
  <c r="O56" i="24" s="1"/>
  <c r="Q63" i="24"/>
  <c r="V63" i="24"/>
  <c r="G69" i="24"/>
  <c r="I69" i="24"/>
  <c r="K69" i="24"/>
  <c r="M69" i="24"/>
  <c r="O69" i="24"/>
  <c r="Q69" i="24"/>
  <c r="V69" i="24"/>
  <c r="G75" i="24"/>
  <c r="M75" i="24" s="1"/>
  <c r="I75" i="24"/>
  <c r="K75" i="24"/>
  <c r="K56" i="24" s="1"/>
  <c r="O75" i="24"/>
  <c r="Q75" i="24"/>
  <c r="V75" i="24"/>
  <c r="V56" i="24" s="1"/>
  <c r="G81" i="24"/>
  <c r="I81" i="24"/>
  <c r="K81" i="24"/>
  <c r="M81" i="24"/>
  <c r="O81" i="24"/>
  <c r="Q81" i="24"/>
  <c r="V81" i="24"/>
  <c r="G87" i="24"/>
  <c r="M87" i="24" s="1"/>
  <c r="I87" i="24"/>
  <c r="K87" i="24"/>
  <c r="O87" i="24"/>
  <c r="Q87" i="24"/>
  <c r="V87" i="24"/>
  <c r="G93" i="24"/>
  <c r="I93" i="24"/>
  <c r="K93" i="24"/>
  <c r="M93" i="24"/>
  <c r="O93" i="24"/>
  <c r="Q93" i="24"/>
  <c r="V93" i="24"/>
  <c r="G97" i="24"/>
  <c r="M97" i="24" s="1"/>
  <c r="I97" i="24"/>
  <c r="K97" i="24"/>
  <c r="O97" i="24"/>
  <c r="Q97" i="24"/>
  <c r="V97" i="24"/>
  <c r="G101" i="24"/>
  <c r="I101" i="24"/>
  <c r="K101" i="24"/>
  <c r="M101" i="24"/>
  <c r="O101" i="24"/>
  <c r="Q101" i="24"/>
  <c r="V101" i="24"/>
  <c r="G105" i="24"/>
  <c r="M105" i="24" s="1"/>
  <c r="I105" i="24"/>
  <c r="K105" i="24"/>
  <c r="O105" i="24"/>
  <c r="Q105" i="24"/>
  <c r="V105" i="24"/>
  <c r="G106" i="24"/>
  <c r="I106" i="24"/>
  <c r="K106" i="24"/>
  <c r="M106" i="24"/>
  <c r="O106" i="24"/>
  <c r="Q106" i="24"/>
  <c r="V106" i="24"/>
  <c r="G107" i="24"/>
  <c r="M107" i="24" s="1"/>
  <c r="I107" i="24"/>
  <c r="K107" i="24"/>
  <c r="O107" i="24"/>
  <c r="Q107" i="24"/>
  <c r="V107" i="24"/>
  <c r="G110" i="24"/>
  <c r="I110" i="24"/>
  <c r="K110" i="24"/>
  <c r="M110" i="24"/>
  <c r="O110" i="24"/>
  <c r="Q110" i="24"/>
  <c r="V110" i="24"/>
  <c r="G113" i="24"/>
  <c r="M113" i="24" s="1"/>
  <c r="I113" i="24"/>
  <c r="K113" i="24"/>
  <c r="O113" i="24"/>
  <c r="Q113" i="24"/>
  <c r="V113" i="24"/>
  <c r="I117" i="24"/>
  <c r="Q117" i="24"/>
  <c r="G118" i="24"/>
  <c r="M118" i="24" s="1"/>
  <c r="M117" i="24" s="1"/>
  <c r="I118" i="24"/>
  <c r="K118" i="24"/>
  <c r="K117" i="24" s="1"/>
  <c r="O118" i="24"/>
  <c r="O117" i="24" s="1"/>
  <c r="Q118" i="24"/>
  <c r="V118" i="24"/>
  <c r="V117" i="24" s="1"/>
  <c r="G120" i="24"/>
  <c r="G119" i="24" s="1"/>
  <c r="I120" i="24"/>
  <c r="I119" i="24" s="1"/>
  <c r="K120" i="24"/>
  <c r="K119" i="24" s="1"/>
  <c r="O120" i="24"/>
  <c r="O119" i="24" s="1"/>
  <c r="Q120" i="24"/>
  <c r="Q119" i="24" s="1"/>
  <c r="V120" i="24"/>
  <c r="V119" i="24" s="1"/>
  <c r="AE122" i="24"/>
  <c r="AF122" i="24"/>
  <c r="G352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3" i="23"/>
  <c r="I13" i="23"/>
  <c r="K13" i="23"/>
  <c r="M13" i="23"/>
  <c r="O13" i="23"/>
  <c r="Q13" i="23"/>
  <c r="V13" i="23"/>
  <c r="G16" i="23"/>
  <c r="G8" i="23" s="1"/>
  <c r="I16" i="23"/>
  <c r="K16" i="23"/>
  <c r="O16" i="23"/>
  <c r="O8" i="23" s="1"/>
  <c r="Q16" i="23"/>
  <c r="V16" i="23"/>
  <c r="G20" i="23"/>
  <c r="M20" i="23" s="1"/>
  <c r="I20" i="23"/>
  <c r="K20" i="23"/>
  <c r="O20" i="23"/>
  <c r="Q20" i="23"/>
  <c r="V20" i="23"/>
  <c r="G24" i="23"/>
  <c r="I24" i="23"/>
  <c r="K24" i="23"/>
  <c r="M24" i="23"/>
  <c r="O24" i="23"/>
  <c r="Q24" i="23"/>
  <c r="V24" i="23"/>
  <c r="G27" i="23"/>
  <c r="I27" i="23"/>
  <c r="K27" i="23"/>
  <c r="M27" i="23"/>
  <c r="O27" i="23"/>
  <c r="Q27" i="23"/>
  <c r="V27" i="23"/>
  <c r="G31" i="23"/>
  <c r="M31" i="23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8" i="23"/>
  <c r="I38" i="23"/>
  <c r="K38" i="23"/>
  <c r="M38" i="23"/>
  <c r="O38" i="23"/>
  <c r="Q38" i="23"/>
  <c r="V38" i="23"/>
  <c r="G42" i="23"/>
  <c r="I42" i="23"/>
  <c r="K42" i="23"/>
  <c r="M42" i="23"/>
  <c r="O42" i="23"/>
  <c r="Q42" i="23"/>
  <c r="V42" i="23"/>
  <c r="G50" i="23"/>
  <c r="M50" i="23" s="1"/>
  <c r="I50" i="23"/>
  <c r="K50" i="23"/>
  <c r="O50" i="23"/>
  <c r="Q50" i="23"/>
  <c r="V50" i="23"/>
  <c r="G54" i="23"/>
  <c r="I54" i="23"/>
  <c r="K54" i="23"/>
  <c r="M54" i="23"/>
  <c r="O54" i="23"/>
  <c r="Q54" i="23"/>
  <c r="V54" i="23"/>
  <c r="G58" i="23"/>
  <c r="I58" i="23"/>
  <c r="K58" i="23"/>
  <c r="M58" i="23"/>
  <c r="O58" i="23"/>
  <c r="Q58" i="23"/>
  <c r="V58" i="23"/>
  <c r="G62" i="23"/>
  <c r="I62" i="23"/>
  <c r="K62" i="23"/>
  <c r="M62" i="23"/>
  <c r="O62" i="23"/>
  <c r="Q62" i="23"/>
  <c r="V62" i="23"/>
  <c r="G63" i="23"/>
  <c r="M63" i="23" s="1"/>
  <c r="I63" i="23"/>
  <c r="K63" i="23"/>
  <c r="O63" i="23"/>
  <c r="Q63" i="23"/>
  <c r="V63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5" i="23"/>
  <c r="I75" i="23"/>
  <c r="K75" i="23"/>
  <c r="M75" i="23"/>
  <c r="O75" i="23"/>
  <c r="Q75" i="23"/>
  <c r="V75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5" i="23"/>
  <c r="M85" i="23" s="1"/>
  <c r="I85" i="23"/>
  <c r="K85" i="23"/>
  <c r="O85" i="23"/>
  <c r="Q85" i="23"/>
  <c r="V85" i="23"/>
  <c r="G89" i="23"/>
  <c r="I89" i="23"/>
  <c r="K89" i="23"/>
  <c r="M89" i="23"/>
  <c r="O89" i="23"/>
  <c r="Q89" i="23"/>
  <c r="V89" i="23"/>
  <c r="G92" i="23"/>
  <c r="M92" i="23" s="1"/>
  <c r="I92" i="23"/>
  <c r="K92" i="23"/>
  <c r="O92" i="23"/>
  <c r="Q92" i="23"/>
  <c r="V92" i="23"/>
  <c r="G96" i="23"/>
  <c r="I96" i="23"/>
  <c r="K96" i="23"/>
  <c r="M96" i="23"/>
  <c r="O96" i="23"/>
  <c r="Q96" i="23"/>
  <c r="V96" i="23"/>
  <c r="G100" i="23"/>
  <c r="M100" i="23" s="1"/>
  <c r="I100" i="23"/>
  <c r="K100" i="23"/>
  <c r="O100" i="23"/>
  <c r="Q100" i="23"/>
  <c r="V100" i="23"/>
  <c r="G102" i="23"/>
  <c r="G101" i="23" s="1"/>
  <c r="I102" i="23"/>
  <c r="I101" i="23" s="1"/>
  <c r="K102" i="23"/>
  <c r="K101" i="23" s="1"/>
  <c r="O102" i="23"/>
  <c r="O101" i="23" s="1"/>
  <c r="Q102" i="23"/>
  <c r="Q101" i="23" s="1"/>
  <c r="V102" i="23"/>
  <c r="V101" i="23" s="1"/>
  <c r="G106" i="23"/>
  <c r="I106" i="23"/>
  <c r="K106" i="23"/>
  <c r="M106" i="23"/>
  <c r="O106" i="23"/>
  <c r="Q106" i="23"/>
  <c r="V106" i="23"/>
  <c r="G113" i="23"/>
  <c r="I113" i="23"/>
  <c r="K113" i="23"/>
  <c r="M113" i="23"/>
  <c r="O113" i="23"/>
  <c r="Q113" i="23"/>
  <c r="V113" i="23"/>
  <c r="G114" i="23"/>
  <c r="I114" i="23"/>
  <c r="K114" i="23"/>
  <c r="M114" i="23"/>
  <c r="O114" i="23"/>
  <c r="Q114" i="23"/>
  <c r="V114" i="23"/>
  <c r="G116" i="23"/>
  <c r="I116" i="23"/>
  <c r="I115" i="23" s="1"/>
  <c r="K116" i="23"/>
  <c r="K115" i="23" s="1"/>
  <c r="M116" i="23"/>
  <c r="O116" i="23"/>
  <c r="Q116" i="23"/>
  <c r="Q115" i="23" s="1"/>
  <c r="V116" i="23"/>
  <c r="V115" i="23" s="1"/>
  <c r="G120" i="23"/>
  <c r="I120" i="23"/>
  <c r="K120" i="23"/>
  <c r="M120" i="23"/>
  <c r="O120" i="23"/>
  <c r="Q120" i="23"/>
  <c r="V120" i="23"/>
  <c r="G121" i="23"/>
  <c r="I121" i="23"/>
  <c r="K121" i="23"/>
  <c r="M121" i="23"/>
  <c r="O121" i="23"/>
  <c r="Q121" i="23"/>
  <c r="V121" i="23"/>
  <c r="G122" i="23"/>
  <c r="G115" i="23" s="1"/>
  <c r="I122" i="23"/>
  <c r="K122" i="23"/>
  <c r="O122" i="23"/>
  <c r="O115" i="23" s="1"/>
  <c r="Q122" i="23"/>
  <c r="V122" i="23"/>
  <c r="I123" i="23"/>
  <c r="Q123" i="23"/>
  <c r="G124" i="23"/>
  <c r="G123" i="23" s="1"/>
  <c r="I124" i="23"/>
  <c r="K124" i="23"/>
  <c r="K123" i="23" s="1"/>
  <c r="M124" i="23"/>
  <c r="M123" i="23" s="1"/>
  <c r="O124" i="23"/>
  <c r="O123" i="23" s="1"/>
  <c r="Q124" i="23"/>
  <c r="V124" i="23"/>
  <c r="V123" i="23" s="1"/>
  <c r="G126" i="23"/>
  <c r="G125" i="23" s="1"/>
  <c r="I126" i="23"/>
  <c r="I125" i="23" s="1"/>
  <c r="K126" i="23"/>
  <c r="K125" i="23" s="1"/>
  <c r="O126" i="23"/>
  <c r="O125" i="23" s="1"/>
  <c r="Q126" i="23"/>
  <c r="Q125" i="23" s="1"/>
  <c r="V126" i="23"/>
  <c r="V125" i="23" s="1"/>
  <c r="G132" i="23"/>
  <c r="I132" i="23"/>
  <c r="K132" i="23"/>
  <c r="M132" i="23"/>
  <c r="O132" i="23"/>
  <c r="Q132" i="23"/>
  <c r="V132" i="23"/>
  <c r="G137" i="23"/>
  <c r="I137" i="23"/>
  <c r="K137" i="23"/>
  <c r="M137" i="23"/>
  <c r="O137" i="23"/>
  <c r="Q137" i="23"/>
  <c r="V137" i="23"/>
  <c r="G141" i="23"/>
  <c r="I141" i="23"/>
  <c r="K141" i="23"/>
  <c r="M141" i="23"/>
  <c r="O141" i="23"/>
  <c r="Q141" i="23"/>
  <c r="V141" i="23"/>
  <c r="G145" i="23"/>
  <c r="M145" i="23" s="1"/>
  <c r="I145" i="23"/>
  <c r="K145" i="23"/>
  <c r="O145" i="23"/>
  <c r="Q145" i="23"/>
  <c r="V145" i="23"/>
  <c r="G150" i="23"/>
  <c r="I150" i="23"/>
  <c r="K150" i="23"/>
  <c r="M150" i="23"/>
  <c r="O150" i="23"/>
  <c r="Q150" i="23"/>
  <c r="V150" i="23"/>
  <c r="G154" i="23"/>
  <c r="I154" i="23"/>
  <c r="K154" i="23"/>
  <c r="M154" i="23"/>
  <c r="O154" i="23"/>
  <c r="Q154" i="23"/>
  <c r="V154" i="23"/>
  <c r="G159" i="23"/>
  <c r="I159" i="23"/>
  <c r="K159" i="23"/>
  <c r="M159" i="23"/>
  <c r="O159" i="23"/>
  <c r="Q159" i="23"/>
  <c r="V159" i="23"/>
  <c r="G163" i="23"/>
  <c r="M163" i="23" s="1"/>
  <c r="I163" i="23"/>
  <c r="K163" i="23"/>
  <c r="O163" i="23"/>
  <c r="Q163" i="23"/>
  <c r="V163" i="23"/>
  <c r="G167" i="23"/>
  <c r="I167" i="23"/>
  <c r="K167" i="23"/>
  <c r="M167" i="23"/>
  <c r="O167" i="23"/>
  <c r="Q167" i="23"/>
  <c r="V167" i="23"/>
  <c r="G168" i="23"/>
  <c r="I168" i="23"/>
  <c r="K168" i="23"/>
  <c r="M168" i="23"/>
  <c r="O168" i="23"/>
  <c r="Q168" i="23"/>
  <c r="V168" i="23"/>
  <c r="G169" i="23"/>
  <c r="I169" i="23"/>
  <c r="K169" i="23"/>
  <c r="M169" i="23"/>
  <c r="O169" i="23"/>
  <c r="Q169" i="23"/>
  <c r="V169" i="23"/>
  <c r="G174" i="23"/>
  <c r="M174" i="23" s="1"/>
  <c r="I174" i="23"/>
  <c r="K174" i="23"/>
  <c r="O174" i="23"/>
  <c r="Q174" i="23"/>
  <c r="V174" i="23"/>
  <c r="G178" i="23"/>
  <c r="I178" i="23"/>
  <c r="K178" i="23"/>
  <c r="M178" i="23"/>
  <c r="O178" i="23"/>
  <c r="Q178" i="23"/>
  <c r="V178" i="23"/>
  <c r="G179" i="23"/>
  <c r="I179" i="23"/>
  <c r="K179" i="23"/>
  <c r="M179" i="23"/>
  <c r="O179" i="23"/>
  <c r="Q179" i="23"/>
  <c r="V179" i="23"/>
  <c r="G180" i="23"/>
  <c r="I180" i="23"/>
  <c r="K180" i="23"/>
  <c r="M180" i="23"/>
  <c r="O180" i="23"/>
  <c r="Q180" i="23"/>
  <c r="V180" i="23"/>
  <c r="G184" i="23"/>
  <c r="M184" i="23" s="1"/>
  <c r="I184" i="23"/>
  <c r="K184" i="23"/>
  <c r="O184" i="23"/>
  <c r="Q184" i="23"/>
  <c r="V184" i="23"/>
  <c r="G187" i="23"/>
  <c r="I187" i="23"/>
  <c r="K187" i="23"/>
  <c r="M187" i="23"/>
  <c r="O187" i="23"/>
  <c r="Q187" i="23"/>
  <c r="V187" i="23"/>
  <c r="G191" i="23"/>
  <c r="I191" i="23"/>
  <c r="K191" i="23"/>
  <c r="M191" i="23"/>
  <c r="O191" i="23"/>
  <c r="Q191" i="23"/>
  <c r="V191" i="23"/>
  <c r="G195" i="23"/>
  <c r="G194" i="23" s="1"/>
  <c r="I195" i="23"/>
  <c r="I194" i="23" s="1"/>
  <c r="K195" i="23"/>
  <c r="K194" i="23" s="1"/>
  <c r="O195" i="23"/>
  <c r="O194" i="23" s="1"/>
  <c r="Q195" i="23"/>
  <c r="Q194" i="23" s="1"/>
  <c r="V195" i="23"/>
  <c r="V194" i="23" s="1"/>
  <c r="G200" i="23"/>
  <c r="G199" i="23" s="1"/>
  <c r="I200" i="23"/>
  <c r="K200" i="23"/>
  <c r="K199" i="23" s="1"/>
  <c r="M200" i="23"/>
  <c r="O200" i="23"/>
  <c r="O199" i="23" s="1"/>
  <c r="Q200" i="23"/>
  <c r="V200" i="23"/>
  <c r="V199" i="23" s="1"/>
  <c r="G204" i="23"/>
  <c r="I204" i="23"/>
  <c r="K204" i="23"/>
  <c r="M204" i="23"/>
  <c r="O204" i="23"/>
  <c r="Q204" i="23"/>
  <c r="V204" i="23"/>
  <c r="G207" i="23"/>
  <c r="M207" i="23" s="1"/>
  <c r="I207" i="23"/>
  <c r="K207" i="23"/>
  <c r="O207" i="23"/>
  <c r="Q207" i="23"/>
  <c r="V207" i="23"/>
  <c r="G211" i="23"/>
  <c r="I211" i="23"/>
  <c r="I199" i="23" s="1"/>
  <c r="K211" i="23"/>
  <c r="M211" i="23"/>
  <c r="O211" i="23"/>
  <c r="Q211" i="23"/>
  <c r="Q199" i="23" s="1"/>
  <c r="V211" i="23"/>
  <c r="G214" i="23"/>
  <c r="I214" i="23"/>
  <c r="K214" i="23"/>
  <c r="M214" i="23"/>
  <c r="O214" i="23"/>
  <c r="Q214" i="23"/>
  <c r="V214" i="23"/>
  <c r="G215" i="23"/>
  <c r="I215" i="23"/>
  <c r="K215" i="23"/>
  <c r="M215" i="23"/>
  <c r="O215" i="23"/>
  <c r="Q215" i="23"/>
  <c r="V215" i="23"/>
  <c r="G216" i="23"/>
  <c r="M216" i="23" s="1"/>
  <c r="I216" i="23"/>
  <c r="K216" i="23"/>
  <c r="O216" i="23"/>
  <c r="Q216" i="23"/>
  <c r="V216" i="23"/>
  <c r="G219" i="23"/>
  <c r="I219" i="23"/>
  <c r="K219" i="23"/>
  <c r="M219" i="23"/>
  <c r="O219" i="23"/>
  <c r="Q219" i="23"/>
  <c r="V219" i="23"/>
  <c r="G222" i="23"/>
  <c r="I222" i="23"/>
  <c r="K222" i="23"/>
  <c r="M222" i="23"/>
  <c r="O222" i="23"/>
  <c r="Q222" i="23"/>
  <c r="V222" i="23"/>
  <c r="G226" i="23"/>
  <c r="I226" i="23"/>
  <c r="K226" i="23"/>
  <c r="M226" i="23"/>
  <c r="O226" i="23"/>
  <c r="Q226" i="23"/>
  <c r="V226" i="23"/>
  <c r="G230" i="23"/>
  <c r="M230" i="23" s="1"/>
  <c r="I230" i="23"/>
  <c r="K230" i="23"/>
  <c r="O230" i="23"/>
  <c r="Q230" i="23"/>
  <c r="V230" i="23"/>
  <c r="G236" i="23"/>
  <c r="I236" i="23"/>
  <c r="K236" i="23"/>
  <c r="M236" i="23"/>
  <c r="O236" i="23"/>
  <c r="Q236" i="23"/>
  <c r="V236" i="23"/>
  <c r="G239" i="23"/>
  <c r="I239" i="23"/>
  <c r="K239" i="23"/>
  <c r="M239" i="23"/>
  <c r="O239" i="23"/>
  <c r="Q239" i="23"/>
  <c r="V239" i="23"/>
  <c r="G243" i="23"/>
  <c r="I243" i="23"/>
  <c r="K243" i="23"/>
  <c r="M243" i="23"/>
  <c r="O243" i="23"/>
  <c r="Q243" i="23"/>
  <c r="V243" i="23"/>
  <c r="G246" i="23"/>
  <c r="M246" i="23" s="1"/>
  <c r="I246" i="23"/>
  <c r="K246" i="23"/>
  <c r="O246" i="23"/>
  <c r="Q246" i="23"/>
  <c r="V246" i="23"/>
  <c r="G249" i="23"/>
  <c r="I249" i="23"/>
  <c r="K249" i="23"/>
  <c r="M249" i="23"/>
  <c r="O249" i="23"/>
  <c r="Q249" i="23"/>
  <c r="V249" i="23"/>
  <c r="G254" i="23"/>
  <c r="I254" i="23"/>
  <c r="I253" i="23" s="1"/>
  <c r="K254" i="23"/>
  <c r="M254" i="23"/>
  <c r="O254" i="23"/>
  <c r="Q254" i="23"/>
  <c r="Q253" i="23" s="1"/>
  <c r="V254" i="23"/>
  <c r="G258" i="23"/>
  <c r="G253" i="23" s="1"/>
  <c r="I258" i="23"/>
  <c r="K258" i="23"/>
  <c r="O258" i="23"/>
  <c r="O253" i="23" s="1"/>
  <c r="Q258" i="23"/>
  <c r="V258" i="23"/>
  <c r="G259" i="23"/>
  <c r="I259" i="23"/>
  <c r="K259" i="23"/>
  <c r="M259" i="23"/>
  <c r="O259" i="23"/>
  <c r="Q259" i="23"/>
  <c r="V259" i="23"/>
  <c r="G260" i="23"/>
  <c r="M260" i="23" s="1"/>
  <c r="I260" i="23"/>
  <c r="K260" i="23"/>
  <c r="K253" i="23" s="1"/>
  <c r="O260" i="23"/>
  <c r="Q260" i="23"/>
  <c r="V260" i="23"/>
  <c r="V253" i="23" s="1"/>
  <c r="G263" i="23"/>
  <c r="I263" i="23"/>
  <c r="K263" i="23"/>
  <c r="M263" i="23"/>
  <c r="O263" i="23"/>
  <c r="Q263" i="23"/>
  <c r="V263" i="23"/>
  <c r="G264" i="23"/>
  <c r="K264" i="23"/>
  <c r="O264" i="23"/>
  <c r="V264" i="23"/>
  <c r="G265" i="23"/>
  <c r="I265" i="23"/>
  <c r="I264" i="23" s="1"/>
  <c r="K265" i="23"/>
  <c r="M265" i="23"/>
  <c r="M264" i="23" s="1"/>
  <c r="O265" i="23"/>
  <c r="Q265" i="23"/>
  <c r="Q264" i="23" s="1"/>
  <c r="V265" i="23"/>
  <c r="G266" i="23"/>
  <c r="K266" i="23"/>
  <c r="O266" i="23"/>
  <c r="V266" i="23"/>
  <c r="G267" i="23"/>
  <c r="I267" i="23"/>
  <c r="I266" i="23" s="1"/>
  <c r="K267" i="23"/>
  <c r="M267" i="23"/>
  <c r="M266" i="23" s="1"/>
  <c r="O267" i="23"/>
  <c r="Q267" i="23"/>
  <c r="Q266" i="23" s="1"/>
  <c r="V267" i="23"/>
  <c r="G272" i="23"/>
  <c r="I272" i="23"/>
  <c r="I271" i="23" s="1"/>
  <c r="K272" i="23"/>
  <c r="M272" i="23"/>
  <c r="O272" i="23"/>
  <c r="Q272" i="23"/>
  <c r="Q271" i="23" s="1"/>
  <c r="V272" i="23"/>
  <c r="G278" i="23"/>
  <c r="M278" i="23" s="1"/>
  <c r="I278" i="23"/>
  <c r="K278" i="23"/>
  <c r="K271" i="23" s="1"/>
  <c r="O278" i="23"/>
  <c r="Q278" i="23"/>
  <c r="V278" i="23"/>
  <c r="V271" i="23" s="1"/>
  <c r="G284" i="23"/>
  <c r="I284" i="23"/>
  <c r="K284" i="23"/>
  <c r="M284" i="23"/>
  <c r="O284" i="23"/>
  <c r="Q284" i="23"/>
  <c r="V284" i="23"/>
  <c r="G290" i="23"/>
  <c r="G271" i="23" s="1"/>
  <c r="I290" i="23"/>
  <c r="K290" i="23"/>
  <c r="O290" i="23"/>
  <c r="O271" i="23" s="1"/>
  <c r="Q290" i="23"/>
  <c r="V290" i="23"/>
  <c r="I296" i="23"/>
  <c r="Q296" i="23"/>
  <c r="G297" i="23"/>
  <c r="M297" i="23" s="1"/>
  <c r="I297" i="23"/>
  <c r="K297" i="23"/>
  <c r="K296" i="23" s="1"/>
  <c r="O297" i="23"/>
  <c r="O296" i="23" s="1"/>
  <c r="Q297" i="23"/>
  <c r="V297" i="23"/>
  <c r="V296" i="23" s="1"/>
  <c r="G303" i="23"/>
  <c r="I303" i="23"/>
  <c r="K303" i="23"/>
  <c r="M303" i="23"/>
  <c r="O303" i="23"/>
  <c r="Q303" i="23"/>
  <c r="V303" i="23"/>
  <c r="G309" i="23"/>
  <c r="M309" i="23" s="1"/>
  <c r="I309" i="23"/>
  <c r="K309" i="23"/>
  <c r="O309" i="23"/>
  <c r="Q309" i="23"/>
  <c r="V309" i="23"/>
  <c r="I315" i="23"/>
  <c r="Q315" i="23"/>
  <c r="G316" i="23"/>
  <c r="M316" i="23" s="1"/>
  <c r="M315" i="23" s="1"/>
  <c r="I316" i="23"/>
  <c r="K316" i="23"/>
  <c r="K315" i="23" s="1"/>
  <c r="O316" i="23"/>
  <c r="O315" i="23" s="1"/>
  <c r="Q316" i="23"/>
  <c r="V316" i="23"/>
  <c r="V315" i="23" s="1"/>
  <c r="G322" i="23"/>
  <c r="G321" i="23" s="1"/>
  <c r="I322" i="23"/>
  <c r="K322" i="23"/>
  <c r="K321" i="23" s="1"/>
  <c r="O322" i="23"/>
  <c r="O321" i="23" s="1"/>
  <c r="Q322" i="23"/>
  <c r="V322" i="23"/>
  <c r="V321" i="23" s="1"/>
  <c r="G323" i="23"/>
  <c r="I323" i="23"/>
  <c r="I321" i="23" s="1"/>
  <c r="K323" i="23"/>
  <c r="M323" i="23"/>
  <c r="O323" i="23"/>
  <c r="Q323" i="23"/>
  <c r="Q321" i="23" s="1"/>
  <c r="V323" i="23"/>
  <c r="G324" i="23"/>
  <c r="M324" i="23" s="1"/>
  <c r="I324" i="23"/>
  <c r="K324" i="23"/>
  <c r="O324" i="23"/>
  <c r="Q324" i="23"/>
  <c r="V324" i="23"/>
  <c r="G325" i="23"/>
  <c r="I325" i="23"/>
  <c r="K325" i="23"/>
  <c r="M325" i="23"/>
  <c r="O325" i="23"/>
  <c r="Q325" i="23"/>
  <c r="V325" i="23"/>
  <c r="G326" i="23"/>
  <c r="M326" i="23" s="1"/>
  <c r="I326" i="23"/>
  <c r="K326" i="23"/>
  <c r="O326" i="23"/>
  <c r="Q326" i="23"/>
  <c r="V326" i="23"/>
  <c r="G328" i="23"/>
  <c r="M328" i="23" s="1"/>
  <c r="I328" i="23"/>
  <c r="K328" i="23"/>
  <c r="K327" i="23" s="1"/>
  <c r="O328" i="23"/>
  <c r="O327" i="23" s="1"/>
  <c r="Q328" i="23"/>
  <c r="V328" i="23"/>
  <c r="V327" i="23" s="1"/>
  <c r="G334" i="23"/>
  <c r="I334" i="23"/>
  <c r="K334" i="23"/>
  <c r="M334" i="23"/>
  <c r="O334" i="23"/>
  <c r="Q334" i="23"/>
  <c r="V334" i="23"/>
  <c r="G339" i="23"/>
  <c r="M339" i="23" s="1"/>
  <c r="I339" i="23"/>
  <c r="K339" i="23"/>
  <c r="O339" i="23"/>
  <c r="Q339" i="23"/>
  <c r="V339" i="23"/>
  <c r="G343" i="23"/>
  <c r="I343" i="23"/>
  <c r="I327" i="23" s="1"/>
  <c r="K343" i="23"/>
  <c r="M343" i="23"/>
  <c r="O343" i="23"/>
  <c r="Q343" i="23"/>
  <c r="Q327" i="23" s="1"/>
  <c r="V343" i="23"/>
  <c r="G344" i="23"/>
  <c r="M344" i="23" s="1"/>
  <c r="I344" i="23"/>
  <c r="K344" i="23"/>
  <c r="O344" i="23"/>
  <c r="Q344" i="23"/>
  <c r="V344" i="23"/>
  <c r="AE352" i="23"/>
  <c r="AF352" i="23"/>
  <c r="G84" i="22"/>
  <c r="BA42" i="22"/>
  <c r="BA41" i="22"/>
  <c r="BA39" i="22"/>
  <c r="BA38" i="22"/>
  <c r="G9" i="22"/>
  <c r="M9" i="22" s="1"/>
  <c r="I9" i="22"/>
  <c r="I8" i="22" s="1"/>
  <c r="K9" i="22"/>
  <c r="K8" i="22" s="1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G8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M16" i="22" s="1"/>
  <c r="I16" i="22"/>
  <c r="K16" i="22"/>
  <c r="O16" i="22"/>
  <c r="Q16" i="22"/>
  <c r="V16" i="22"/>
  <c r="G17" i="22"/>
  <c r="I17" i="22"/>
  <c r="K17" i="22"/>
  <c r="M17" i="22"/>
  <c r="O17" i="22"/>
  <c r="Q17" i="22"/>
  <c r="V17" i="22"/>
  <c r="G18" i="22"/>
  <c r="M18" i="22" s="1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M20" i="22" s="1"/>
  <c r="I20" i="22"/>
  <c r="K20" i="22"/>
  <c r="O20" i="22"/>
  <c r="Q20" i="22"/>
  <c r="V20" i="22"/>
  <c r="G21" i="22"/>
  <c r="I21" i="22"/>
  <c r="K21" i="22"/>
  <c r="M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M24" i="22" s="1"/>
  <c r="I24" i="22"/>
  <c r="K24" i="22"/>
  <c r="O24" i="22"/>
  <c r="Q24" i="22"/>
  <c r="V24" i="22"/>
  <c r="G25" i="22"/>
  <c r="I25" i="22"/>
  <c r="K25" i="22"/>
  <c r="M25" i="22"/>
  <c r="O25" i="22"/>
  <c r="Q25" i="22"/>
  <c r="V25" i="22"/>
  <c r="G26" i="22"/>
  <c r="M26" i="22" s="1"/>
  <c r="I26" i="22"/>
  <c r="K26" i="22"/>
  <c r="O26" i="22"/>
  <c r="Q26" i="22"/>
  <c r="V26" i="22"/>
  <c r="G27" i="22"/>
  <c r="I27" i="22"/>
  <c r="K27" i="22"/>
  <c r="M27" i="22"/>
  <c r="O27" i="22"/>
  <c r="Q27" i="22"/>
  <c r="V27" i="22"/>
  <c r="G28" i="22"/>
  <c r="M28" i="22" s="1"/>
  <c r="I28" i="22"/>
  <c r="K28" i="22"/>
  <c r="O28" i="22"/>
  <c r="Q28" i="22"/>
  <c r="V28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2" i="22"/>
  <c r="M32" i="22" s="1"/>
  <c r="I32" i="22"/>
  <c r="K32" i="22"/>
  <c r="O32" i="22"/>
  <c r="Q32" i="22"/>
  <c r="V32" i="22"/>
  <c r="G34" i="22"/>
  <c r="M34" i="22" s="1"/>
  <c r="I34" i="22"/>
  <c r="K34" i="22"/>
  <c r="K33" i="22" s="1"/>
  <c r="O34" i="22"/>
  <c r="Q34" i="22"/>
  <c r="V34" i="22"/>
  <c r="V33" i="22" s="1"/>
  <c r="G37" i="22"/>
  <c r="I37" i="22"/>
  <c r="K37" i="22"/>
  <c r="M37" i="22"/>
  <c r="O37" i="22"/>
  <c r="Q37" i="22"/>
  <c r="V37" i="22"/>
  <c r="G40" i="22"/>
  <c r="G33" i="22" s="1"/>
  <c r="I40" i="22"/>
  <c r="K40" i="22"/>
  <c r="O40" i="22"/>
  <c r="O33" i="22" s="1"/>
  <c r="Q40" i="22"/>
  <c r="V40" i="22"/>
  <c r="G43" i="22"/>
  <c r="M43" i="22" s="1"/>
  <c r="I43" i="22"/>
  <c r="I33" i="22" s="1"/>
  <c r="K43" i="22"/>
  <c r="O43" i="22"/>
  <c r="Q43" i="22"/>
  <c r="Q33" i="22" s="1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I51" i="22"/>
  <c r="K51" i="22"/>
  <c r="M51" i="22"/>
  <c r="O51" i="22"/>
  <c r="Q51" i="22"/>
  <c r="V51" i="22"/>
  <c r="G52" i="22"/>
  <c r="M52" i="22" s="1"/>
  <c r="I52" i="22"/>
  <c r="K52" i="22"/>
  <c r="O52" i="22"/>
  <c r="Q52" i="22"/>
  <c r="V52" i="22"/>
  <c r="G55" i="22"/>
  <c r="M55" i="22" s="1"/>
  <c r="I55" i="22"/>
  <c r="K55" i="22"/>
  <c r="O55" i="22"/>
  <c r="Q55" i="22"/>
  <c r="V55" i="22"/>
  <c r="G56" i="22"/>
  <c r="M56" i="22" s="1"/>
  <c r="I56" i="22"/>
  <c r="K56" i="22"/>
  <c r="O56" i="22"/>
  <c r="Q56" i="22"/>
  <c r="V56" i="22"/>
  <c r="G58" i="22"/>
  <c r="G57" i="22" s="1"/>
  <c r="I58" i="22"/>
  <c r="I57" i="22" s="1"/>
  <c r="K58" i="22"/>
  <c r="O58" i="22"/>
  <c r="O57" i="22" s="1"/>
  <c r="Q58" i="22"/>
  <c r="Q57" i="22" s="1"/>
  <c r="V58" i="22"/>
  <c r="G59" i="22"/>
  <c r="M59" i="22" s="1"/>
  <c r="I59" i="22"/>
  <c r="K59" i="22"/>
  <c r="O59" i="22"/>
  <c r="Q59" i="22"/>
  <c r="V59" i="22"/>
  <c r="G60" i="22"/>
  <c r="M60" i="22" s="1"/>
  <c r="I60" i="22"/>
  <c r="K60" i="22"/>
  <c r="K57" i="22" s="1"/>
  <c r="O60" i="22"/>
  <c r="Q60" i="22"/>
  <c r="V60" i="22"/>
  <c r="V57" i="22" s="1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M64" i="22" s="1"/>
  <c r="I64" i="22"/>
  <c r="K64" i="22"/>
  <c r="O64" i="22"/>
  <c r="Q64" i="22"/>
  <c r="V64" i="22"/>
  <c r="G65" i="22"/>
  <c r="I65" i="22"/>
  <c r="K65" i="22"/>
  <c r="M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M68" i="22" s="1"/>
  <c r="I68" i="22"/>
  <c r="K68" i="22"/>
  <c r="O68" i="22"/>
  <c r="Q68" i="22"/>
  <c r="V68" i="22"/>
  <c r="G69" i="22"/>
  <c r="I69" i="22"/>
  <c r="K69" i="22"/>
  <c r="M69" i="22"/>
  <c r="O69" i="22"/>
  <c r="Q69" i="22"/>
  <c r="V69" i="22"/>
  <c r="G70" i="22"/>
  <c r="M70" i="22" s="1"/>
  <c r="I70" i="22"/>
  <c r="K70" i="22"/>
  <c r="O70" i="22"/>
  <c r="Q70" i="22"/>
  <c r="V70" i="22"/>
  <c r="G71" i="22"/>
  <c r="I71" i="22"/>
  <c r="K71" i="22"/>
  <c r="M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4" i="22"/>
  <c r="M74" i="22" s="1"/>
  <c r="I74" i="22"/>
  <c r="K74" i="22"/>
  <c r="O74" i="22"/>
  <c r="Q74" i="22"/>
  <c r="V74" i="22"/>
  <c r="G75" i="22"/>
  <c r="I75" i="22"/>
  <c r="K75" i="22"/>
  <c r="M75" i="22"/>
  <c r="O75" i="22"/>
  <c r="Q75" i="22"/>
  <c r="V75" i="22"/>
  <c r="G76" i="22"/>
  <c r="M76" i="22" s="1"/>
  <c r="I76" i="22"/>
  <c r="K76" i="22"/>
  <c r="O76" i="22"/>
  <c r="Q76" i="22"/>
  <c r="V76" i="22"/>
  <c r="G78" i="22"/>
  <c r="G77" i="22" s="1"/>
  <c r="I78" i="22"/>
  <c r="K78" i="22"/>
  <c r="K77" i="22" s="1"/>
  <c r="O78" i="22"/>
  <c r="O77" i="22" s="1"/>
  <c r="Q78" i="22"/>
  <c r="V78" i="22"/>
  <c r="V77" i="22" s="1"/>
  <c r="G79" i="22"/>
  <c r="I79" i="22"/>
  <c r="I77" i="22" s="1"/>
  <c r="K79" i="22"/>
  <c r="M79" i="22"/>
  <c r="O79" i="22"/>
  <c r="Q79" i="22"/>
  <c r="Q77" i="22" s="1"/>
  <c r="V79" i="22"/>
  <c r="G80" i="22"/>
  <c r="M80" i="22" s="1"/>
  <c r="I80" i="22"/>
  <c r="K80" i="22"/>
  <c r="O80" i="22"/>
  <c r="Q80" i="22"/>
  <c r="V80" i="22"/>
  <c r="G81" i="22"/>
  <c r="I81" i="22"/>
  <c r="K81" i="22"/>
  <c r="M81" i="22"/>
  <c r="O81" i="22"/>
  <c r="Q81" i="22"/>
  <c r="V81" i="22"/>
  <c r="G82" i="22"/>
  <c r="M82" i="22" s="1"/>
  <c r="I82" i="22"/>
  <c r="K82" i="22"/>
  <c r="O82" i="22"/>
  <c r="Q82" i="22"/>
  <c r="V82" i="22"/>
  <c r="AE84" i="22"/>
  <c r="AF84" i="22"/>
  <c r="G43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I24" i="21"/>
  <c r="K24" i="21"/>
  <c r="M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Q29" i="21"/>
  <c r="V29" i="21"/>
  <c r="G30" i="21"/>
  <c r="I30" i="21"/>
  <c r="K30" i="21"/>
  <c r="M30" i="21"/>
  <c r="O30" i="21"/>
  <c r="Q30" i="21"/>
  <c r="V30" i="2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G38" i="21"/>
  <c r="I38" i="21"/>
  <c r="I37" i="21" s="1"/>
  <c r="K38" i="21"/>
  <c r="K37" i="21" s="1"/>
  <c r="M38" i="21"/>
  <c r="O38" i="21"/>
  <c r="Q38" i="21"/>
  <c r="Q37" i="21" s="1"/>
  <c r="V38" i="21"/>
  <c r="V37" i="21" s="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O37" i="21" s="1"/>
  <c r="Q41" i="21"/>
  <c r="V41" i="21"/>
  <c r="AE43" i="21"/>
  <c r="AF43" i="21"/>
  <c r="G29" i="20"/>
  <c r="G8" i="20"/>
  <c r="O8" i="20"/>
  <c r="G9" i="20"/>
  <c r="M9" i="20" s="1"/>
  <c r="M8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2" i="20"/>
  <c r="G11" i="20" s="1"/>
  <c r="I12" i="20"/>
  <c r="I11" i="20" s="1"/>
  <c r="K12" i="20"/>
  <c r="O12" i="20"/>
  <c r="O11" i="20" s="1"/>
  <c r="Q12" i="20"/>
  <c r="Q11" i="20" s="1"/>
  <c r="V12" i="20"/>
  <c r="G13" i="20"/>
  <c r="M13" i="20" s="1"/>
  <c r="I13" i="20"/>
  <c r="K13" i="20"/>
  <c r="K11" i="20" s="1"/>
  <c r="O13" i="20"/>
  <c r="Q13" i="20"/>
  <c r="V13" i="20"/>
  <c r="V11" i="20" s="1"/>
  <c r="G15" i="20"/>
  <c r="G14" i="20" s="1"/>
  <c r="I15" i="20"/>
  <c r="I14" i="20" s="1"/>
  <c r="K15" i="20"/>
  <c r="M15" i="20"/>
  <c r="O15" i="20"/>
  <c r="O14" i="20" s="1"/>
  <c r="Q15" i="20"/>
  <c r="Q14" i="20" s="1"/>
  <c r="V15" i="20"/>
  <c r="G16" i="20"/>
  <c r="M16" i="20" s="1"/>
  <c r="I16" i="20"/>
  <c r="K16" i="20"/>
  <c r="O16" i="20"/>
  <c r="Q16" i="20"/>
  <c r="V16" i="20"/>
  <c r="G17" i="20"/>
  <c r="I17" i="20"/>
  <c r="K17" i="20"/>
  <c r="K14" i="20" s="1"/>
  <c r="M17" i="20"/>
  <c r="O17" i="20"/>
  <c r="Q17" i="20"/>
  <c r="V17" i="20"/>
  <c r="V14" i="20" s="1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M20" i="20" s="1"/>
  <c r="I20" i="20"/>
  <c r="K20" i="20"/>
  <c r="O20" i="20"/>
  <c r="Q20" i="20"/>
  <c r="V20" i="20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4" i="20"/>
  <c r="M24" i="20" s="1"/>
  <c r="I24" i="20"/>
  <c r="I23" i="20" s="1"/>
  <c r="K24" i="20"/>
  <c r="K23" i="20" s="1"/>
  <c r="O24" i="20"/>
  <c r="Q24" i="20"/>
  <c r="Q23" i="20" s="1"/>
  <c r="V24" i="20"/>
  <c r="V23" i="20" s="1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O23" i="20" s="1"/>
  <c r="Q27" i="20"/>
  <c r="V27" i="20"/>
  <c r="AE29" i="20"/>
  <c r="AF29" i="20"/>
  <c r="G63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0" i="19"/>
  <c r="I10" i="19"/>
  <c r="K10" i="19"/>
  <c r="M10" i="19"/>
  <c r="O10" i="19"/>
  <c r="Q10" i="19"/>
  <c r="V10" i="19"/>
  <c r="G22" i="19"/>
  <c r="I22" i="19"/>
  <c r="K22" i="19"/>
  <c r="M22" i="19"/>
  <c r="O22" i="19"/>
  <c r="Q22" i="19"/>
  <c r="V22" i="19"/>
  <c r="G24" i="19"/>
  <c r="I24" i="19"/>
  <c r="I23" i="19" s="1"/>
  <c r="K24" i="19"/>
  <c r="K23" i="19" s="1"/>
  <c r="M24" i="19"/>
  <c r="O24" i="19"/>
  <c r="Q24" i="19"/>
  <c r="Q23" i="19" s="1"/>
  <c r="V24" i="19"/>
  <c r="V23" i="19" s="1"/>
  <c r="G25" i="19"/>
  <c r="I25" i="19"/>
  <c r="K25" i="19"/>
  <c r="M25" i="19"/>
  <c r="O25" i="19"/>
  <c r="Q25" i="19"/>
  <c r="V25" i="19"/>
  <c r="G26" i="19"/>
  <c r="I26" i="19"/>
  <c r="K26" i="19"/>
  <c r="M26" i="19"/>
  <c r="O26" i="19"/>
  <c r="Q26" i="19"/>
  <c r="V26" i="19"/>
  <c r="G31" i="19"/>
  <c r="G23" i="19" s="1"/>
  <c r="I31" i="19"/>
  <c r="K31" i="19"/>
  <c r="O31" i="19"/>
  <c r="O23" i="19" s="1"/>
  <c r="Q31" i="19"/>
  <c r="V31" i="19"/>
  <c r="G32" i="19"/>
  <c r="I32" i="19"/>
  <c r="K32" i="19"/>
  <c r="M32" i="19"/>
  <c r="O32" i="19"/>
  <c r="Q32" i="19"/>
  <c r="V32" i="19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I37" i="19"/>
  <c r="K37" i="19"/>
  <c r="M37" i="19"/>
  <c r="O37" i="19"/>
  <c r="Q37" i="19"/>
  <c r="V37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9" i="19"/>
  <c r="I49" i="19"/>
  <c r="K49" i="19"/>
  <c r="M49" i="19"/>
  <c r="O49" i="19"/>
  <c r="Q49" i="19"/>
  <c r="V49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I54" i="19"/>
  <c r="K54" i="19"/>
  <c r="M54" i="19"/>
  <c r="O54" i="19"/>
  <c r="Q54" i="19"/>
  <c r="V54" i="19"/>
  <c r="G61" i="19"/>
  <c r="I61" i="19"/>
  <c r="K61" i="19"/>
  <c r="M61" i="19"/>
  <c r="O61" i="19"/>
  <c r="Q61" i="19"/>
  <c r="V61" i="19"/>
  <c r="AE63" i="19"/>
  <c r="G61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6" i="18"/>
  <c r="G15" i="18" s="1"/>
  <c r="I16" i="18"/>
  <c r="I15" i="18" s="1"/>
  <c r="K16" i="18"/>
  <c r="K15" i="18" s="1"/>
  <c r="O16" i="18"/>
  <c r="O15" i="18" s="1"/>
  <c r="Q16" i="18"/>
  <c r="Q15" i="18" s="1"/>
  <c r="V16" i="18"/>
  <c r="V15" i="18" s="1"/>
  <c r="G17" i="18"/>
  <c r="I17" i="18"/>
  <c r="K17" i="18"/>
  <c r="M17" i="18"/>
  <c r="O17" i="18"/>
  <c r="Q17" i="18"/>
  <c r="V17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3" i="18"/>
  <c r="G22" i="18" s="1"/>
  <c r="I23" i="18"/>
  <c r="I22" i="18" s="1"/>
  <c r="K23" i="18"/>
  <c r="M23" i="18"/>
  <c r="O23" i="18"/>
  <c r="O22" i="18" s="1"/>
  <c r="Q23" i="18"/>
  <c r="Q22" i="18" s="1"/>
  <c r="V23" i="18"/>
  <c r="G24" i="18"/>
  <c r="M24" i="18" s="1"/>
  <c r="I24" i="18"/>
  <c r="K24" i="18"/>
  <c r="O24" i="18"/>
  <c r="Q24" i="18"/>
  <c r="V24" i="18"/>
  <c r="G25" i="18"/>
  <c r="I25" i="18"/>
  <c r="K25" i="18"/>
  <c r="K22" i="18" s="1"/>
  <c r="M25" i="18"/>
  <c r="O25" i="18"/>
  <c r="Q25" i="18"/>
  <c r="V25" i="18"/>
  <c r="V22" i="18" s="1"/>
  <c r="G26" i="18"/>
  <c r="I26" i="18"/>
  <c r="K26" i="18"/>
  <c r="M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4" i="18"/>
  <c r="G33" i="18" s="1"/>
  <c r="I34" i="18"/>
  <c r="K34" i="18"/>
  <c r="K33" i="18" s="1"/>
  <c r="M34" i="18"/>
  <c r="O34" i="18"/>
  <c r="O33" i="18" s="1"/>
  <c r="Q34" i="18"/>
  <c r="V34" i="18"/>
  <c r="V33" i="18" s="1"/>
  <c r="G35" i="18"/>
  <c r="I35" i="18"/>
  <c r="K35" i="18"/>
  <c r="M35" i="18"/>
  <c r="O35" i="18"/>
  <c r="Q35" i="18"/>
  <c r="V35" i="18"/>
  <c r="G36" i="18"/>
  <c r="M36" i="18" s="1"/>
  <c r="I36" i="18"/>
  <c r="I33" i="18" s="1"/>
  <c r="K36" i="18"/>
  <c r="O36" i="18"/>
  <c r="Q36" i="18"/>
  <c r="Q33" i="18" s="1"/>
  <c r="V36" i="18"/>
  <c r="G37" i="18"/>
  <c r="I37" i="18"/>
  <c r="K37" i="18"/>
  <c r="M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I45" i="18"/>
  <c r="K45" i="18"/>
  <c r="M45" i="18"/>
  <c r="O45" i="18"/>
  <c r="Q45" i="18"/>
  <c r="V45" i="18"/>
  <c r="G46" i="18"/>
  <c r="I46" i="18"/>
  <c r="K46" i="18"/>
  <c r="M46" i="18"/>
  <c r="O46" i="18"/>
  <c r="Q46" i="18"/>
  <c r="V46" i="18"/>
  <c r="G48" i="18"/>
  <c r="I48" i="18"/>
  <c r="I47" i="18" s="1"/>
  <c r="K48" i="18"/>
  <c r="K47" i="18" s="1"/>
  <c r="M48" i="18"/>
  <c r="O48" i="18"/>
  <c r="Q48" i="18"/>
  <c r="Q47" i="18" s="1"/>
  <c r="V48" i="18"/>
  <c r="V47" i="18" s="1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G47" i="18" s="1"/>
  <c r="I51" i="18"/>
  <c r="K51" i="18"/>
  <c r="O51" i="18"/>
  <c r="O47" i="18" s="1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6" i="18"/>
  <c r="I56" i="18"/>
  <c r="I55" i="18" s="1"/>
  <c r="K56" i="18"/>
  <c r="M56" i="18"/>
  <c r="O56" i="18"/>
  <c r="Q56" i="18"/>
  <c r="Q55" i="18" s="1"/>
  <c r="V56" i="18"/>
  <c r="G57" i="18"/>
  <c r="M57" i="18" s="1"/>
  <c r="I57" i="18"/>
  <c r="K57" i="18"/>
  <c r="K55" i="18" s="1"/>
  <c r="O57" i="18"/>
  <c r="Q57" i="18"/>
  <c r="V57" i="18"/>
  <c r="V55" i="18" s="1"/>
  <c r="G58" i="18"/>
  <c r="I58" i="18"/>
  <c r="K58" i="18"/>
  <c r="M58" i="18"/>
  <c r="O58" i="18"/>
  <c r="Q58" i="18"/>
  <c r="V58" i="18"/>
  <c r="G59" i="18"/>
  <c r="G55" i="18" s="1"/>
  <c r="I59" i="18"/>
  <c r="K59" i="18"/>
  <c r="O59" i="18"/>
  <c r="O55" i="18" s="1"/>
  <c r="Q59" i="18"/>
  <c r="V59" i="18"/>
  <c r="AE61" i="18"/>
  <c r="AF61" i="18"/>
  <c r="G29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4" i="17"/>
  <c r="G23" i="17" s="1"/>
  <c r="I24" i="17"/>
  <c r="I23" i="17" s="1"/>
  <c r="K24" i="17"/>
  <c r="K23" i="17" s="1"/>
  <c r="O24" i="17"/>
  <c r="O23" i="17" s="1"/>
  <c r="Q24" i="17"/>
  <c r="Q23" i="17" s="1"/>
  <c r="V24" i="17"/>
  <c r="V23" i="17" s="1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AE29" i="17"/>
  <c r="AF29" i="17"/>
  <c r="G51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6" i="16"/>
  <c r="I16" i="16"/>
  <c r="K16" i="16"/>
  <c r="M16" i="16"/>
  <c r="O16" i="16"/>
  <c r="Q16" i="16"/>
  <c r="V16" i="16"/>
  <c r="G24" i="16"/>
  <c r="I24" i="16"/>
  <c r="K24" i="16"/>
  <c r="M24" i="16"/>
  <c r="O24" i="16"/>
  <c r="Q24" i="16"/>
  <c r="V24" i="16"/>
  <c r="G25" i="16"/>
  <c r="G8" i="16" s="1"/>
  <c r="I25" i="16"/>
  <c r="K25" i="16"/>
  <c r="O25" i="16"/>
  <c r="O8" i="16" s="1"/>
  <c r="Q25" i="16"/>
  <c r="V2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AF51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6" i="16"/>
  <c r="I46" i="16"/>
  <c r="I45" i="16" s="1"/>
  <c r="K46" i="16"/>
  <c r="M46" i="16"/>
  <c r="O46" i="16"/>
  <c r="Q46" i="16"/>
  <c r="Q45" i="16" s="1"/>
  <c r="V46" i="16"/>
  <c r="G47" i="16"/>
  <c r="G45" i="16" s="1"/>
  <c r="I47" i="16"/>
  <c r="K47" i="16"/>
  <c r="O47" i="16"/>
  <c r="O45" i="16" s="1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K45" i="16" s="1"/>
  <c r="O49" i="16"/>
  <c r="Q49" i="16"/>
  <c r="V49" i="16"/>
  <c r="V45" i="16" s="1"/>
  <c r="AE51" i="16"/>
  <c r="G86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1" i="15"/>
  <c r="I51" i="15"/>
  <c r="I50" i="15" s="1"/>
  <c r="K51" i="15"/>
  <c r="M51" i="15"/>
  <c r="O51" i="15"/>
  <c r="Q51" i="15"/>
  <c r="Q50" i="15" s="1"/>
  <c r="V51" i="15"/>
  <c r="G58" i="15"/>
  <c r="M58" i="15" s="1"/>
  <c r="I58" i="15"/>
  <c r="K58" i="15"/>
  <c r="K50" i="15" s="1"/>
  <c r="O58" i="15"/>
  <c r="Q58" i="15"/>
  <c r="V58" i="15"/>
  <c r="V50" i="15" s="1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O50" i="15" s="1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9" i="15"/>
  <c r="I69" i="15"/>
  <c r="I68" i="15" s="1"/>
  <c r="K69" i="15"/>
  <c r="M69" i="15"/>
  <c r="O69" i="15"/>
  <c r="Q69" i="15"/>
  <c r="Q68" i="15" s="1"/>
  <c r="V69" i="15"/>
  <c r="G70" i="15"/>
  <c r="M70" i="15" s="1"/>
  <c r="I70" i="15"/>
  <c r="K70" i="15"/>
  <c r="K68" i="15" s="1"/>
  <c r="O70" i="15"/>
  <c r="Q70" i="15"/>
  <c r="V70" i="15"/>
  <c r="V68" i="15" s="1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O68" i="15" s="1"/>
  <c r="Q77" i="15"/>
  <c r="V77" i="15"/>
  <c r="G78" i="15"/>
  <c r="I78" i="15"/>
  <c r="O78" i="15"/>
  <c r="Q78" i="15"/>
  <c r="G79" i="15"/>
  <c r="M79" i="15" s="1"/>
  <c r="M78" i="15" s="1"/>
  <c r="I79" i="15"/>
  <c r="K79" i="15"/>
  <c r="K78" i="15" s="1"/>
  <c r="O79" i="15"/>
  <c r="Q79" i="15"/>
  <c r="V79" i="15"/>
  <c r="V78" i="15" s="1"/>
  <c r="G81" i="15"/>
  <c r="M81" i="15" s="1"/>
  <c r="I81" i="15"/>
  <c r="I80" i="15" s="1"/>
  <c r="K81" i="15"/>
  <c r="O81" i="15"/>
  <c r="O80" i="15" s="1"/>
  <c r="Q81" i="15"/>
  <c r="Q80" i="15" s="1"/>
  <c r="V81" i="15"/>
  <c r="G82" i="15"/>
  <c r="M82" i="15" s="1"/>
  <c r="I82" i="15"/>
  <c r="K82" i="15"/>
  <c r="K80" i="15" s="1"/>
  <c r="O82" i="15"/>
  <c r="Q82" i="15"/>
  <c r="V82" i="15"/>
  <c r="V80" i="15" s="1"/>
  <c r="G83" i="15"/>
  <c r="I83" i="15"/>
  <c r="K83" i="15"/>
  <c r="M83" i="15"/>
  <c r="O83" i="15"/>
  <c r="Q83" i="15"/>
  <c r="V83" i="15"/>
  <c r="G84" i="15"/>
  <c r="I84" i="15"/>
  <c r="K84" i="15"/>
  <c r="M84" i="15"/>
  <c r="O84" i="15"/>
  <c r="Q84" i="15"/>
  <c r="V84" i="15"/>
  <c r="AE86" i="15"/>
  <c r="G268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2" i="14"/>
  <c r="I22" i="14"/>
  <c r="K22" i="14"/>
  <c r="M22" i="14"/>
  <c r="O22" i="14"/>
  <c r="Q22" i="14"/>
  <c r="V22" i="14"/>
  <c r="G25" i="14"/>
  <c r="I25" i="14"/>
  <c r="I24" i="14" s="1"/>
  <c r="K25" i="14"/>
  <c r="M25" i="14"/>
  <c r="O25" i="14"/>
  <c r="Q25" i="14"/>
  <c r="Q24" i="14" s="1"/>
  <c r="V25" i="14"/>
  <c r="G26" i="14"/>
  <c r="G24" i="14" s="1"/>
  <c r="I26" i="14"/>
  <c r="K26" i="14"/>
  <c r="O26" i="14"/>
  <c r="O24" i="14" s="1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K24" i="14" s="1"/>
  <c r="O28" i="14"/>
  <c r="Q28" i="14"/>
  <c r="V28" i="14"/>
  <c r="V24" i="14" s="1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K36" i="14"/>
  <c r="V36" i="14"/>
  <c r="G37" i="14"/>
  <c r="I37" i="14"/>
  <c r="I36" i="14" s="1"/>
  <c r="K37" i="14"/>
  <c r="M37" i="14"/>
  <c r="O37" i="14"/>
  <c r="Q37" i="14"/>
  <c r="Q36" i="14" s="1"/>
  <c r="V37" i="14"/>
  <c r="G38" i="14"/>
  <c r="G36" i="14" s="1"/>
  <c r="I38" i="14"/>
  <c r="K38" i="14"/>
  <c r="O38" i="14"/>
  <c r="O36" i="14" s="1"/>
  <c r="Q38" i="14"/>
  <c r="V38" i="14"/>
  <c r="I39" i="14"/>
  <c r="Q39" i="14"/>
  <c r="G40" i="14"/>
  <c r="M40" i="14" s="1"/>
  <c r="M39" i="14" s="1"/>
  <c r="I40" i="14"/>
  <c r="K40" i="14"/>
  <c r="K39" i="14" s="1"/>
  <c r="O40" i="14"/>
  <c r="O39" i="14" s="1"/>
  <c r="Q40" i="14"/>
  <c r="V40" i="14"/>
  <c r="V39" i="14" s="1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I43" i="14"/>
  <c r="Q43" i="14"/>
  <c r="G44" i="14"/>
  <c r="M44" i="14" s="1"/>
  <c r="M43" i="14" s="1"/>
  <c r="I44" i="14"/>
  <c r="K44" i="14"/>
  <c r="K43" i="14" s="1"/>
  <c r="O44" i="14"/>
  <c r="O43" i="14" s="1"/>
  <c r="Q44" i="14"/>
  <c r="V44" i="14"/>
  <c r="V43" i="14" s="1"/>
  <c r="G45" i="14"/>
  <c r="I45" i="14"/>
  <c r="K45" i="14"/>
  <c r="M45" i="14"/>
  <c r="O45" i="14"/>
  <c r="Q45" i="14"/>
  <c r="V45" i="14"/>
  <c r="G46" i="14"/>
  <c r="K46" i="14"/>
  <c r="O46" i="14"/>
  <c r="V46" i="14"/>
  <c r="G47" i="14"/>
  <c r="I47" i="14"/>
  <c r="I46" i="14" s="1"/>
  <c r="K47" i="14"/>
  <c r="M47" i="14"/>
  <c r="M46" i="14" s="1"/>
  <c r="O47" i="14"/>
  <c r="Q47" i="14"/>
  <c r="Q46" i="14" s="1"/>
  <c r="V47" i="14"/>
  <c r="K48" i="14"/>
  <c r="V48" i="14"/>
  <c r="G49" i="14"/>
  <c r="I49" i="14"/>
  <c r="I48" i="14" s="1"/>
  <c r="K49" i="14"/>
  <c r="M49" i="14"/>
  <c r="O49" i="14"/>
  <c r="Q49" i="14"/>
  <c r="Q48" i="14" s="1"/>
  <c r="V49" i="14"/>
  <c r="G50" i="14"/>
  <c r="G48" i="14" s="1"/>
  <c r="I50" i="14"/>
  <c r="K50" i="14"/>
  <c r="O50" i="14"/>
  <c r="O48" i="14" s="1"/>
  <c r="Q50" i="14"/>
  <c r="V50" i="14"/>
  <c r="I51" i="14"/>
  <c r="Q51" i="14"/>
  <c r="G52" i="14"/>
  <c r="M52" i="14" s="1"/>
  <c r="M51" i="14" s="1"/>
  <c r="I52" i="14"/>
  <c r="K52" i="14"/>
  <c r="K51" i="14" s="1"/>
  <c r="O52" i="14"/>
  <c r="O51" i="14" s="1"/>
  <c r="Q52" i="14"/>
  <c r="V52" i="14"/>
  <c r="V51" i="14" s="1"/>
  <c r="G53" i="14"/>
  <c r="I53" i="14"/>
  <c r="K53" i="14"/>
  <c r="M53" i="14"/>
  <c r="O53" i="14"/>
  <c r="Q53" i="14"/>
  <c r="V53" i="14"/>
  <c r="G55" i="14"/>
  <c r="I55" i="14"/>
  <c r="I54" i="14" s="1"/>
  <c r="K55" i="14"/>
  <c r="M55" i="14"/>
  <c r="O55" i="14"/>
  <c r="Q55" i="14"/>
  <c r="Q54" i="14" s="1"/>
  <c r="V55" i="14"/>
  <c r="G56" i="14"/>
  <c r="M56" i="14" s="1"/>
  <c r="I56" i="14"/>
  <c r="K56" i="14"/>
  <c r="K54" i="14" s="1"/>
  <c r="O56" i="14"/>
  <c r="Q56" i="14"/>
  <c r="V56" i="14"/>
  <c r="V54" i="14" s="1"/>
  <c r="G57" i="14"/>
  <c r="I57" i="14"/>
  <c r="K57" i="14"/>
  <c r="M57" i="14"/>
  <c r="O57" i="14"/>
  <c r="Q57" i="14"/>
  <c r="V57" i="14"/>
  <c r="G58" i="14"/>
  <c r="G54" i="14" s="1"/>
  <c r="I58" i="14"/>
  <c r="K58" i="14"/>
  <c r="O58" i="14"/>
  <c r="O54" i="14" s="1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2" i="14"/>
  <c r="G61" i="14" s="1"/>
  <c r="I62" i="14"/>
  <c r="K62" i="14"/>
  <c r="K61" i="14" s="1"/>
  <c r="O62" i="14"/>
  <c r="O61" i="14" s="1"/>
  <c r="Q62" i="14"/>
  <c r="V62" i="14"/>
  <c r="V61" i="14" s="1"/>
  <c r="G63" i="14"/>
  <c r="I63" i="14"/>
  <c r="I61" i="14" s="1"/>
  <c r="K63" i="14"/>
  <c r="M63" i="14"/>
  <c r="O63" i="14"/>
  <c r="Q63" i="14"/>
  <c r="Q61" i="14" s="1"/>
  <c r="V63" i="14"/>
  <c r="G64" i="14"/>
  <c r="M64" i="14" s="1"/>
  <c r="I64" i="14"/>
  <c r="K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I67" i="14"/>
  <c r="Q67" i="14"/>
  <c r="G68" i="14"/>
  <c r="M68" i="14" s="1"/>
  <c r="M67" i="14" s="1"/>
  <c r="I68" i="14"/>
  <c r="K68" i="14"/>
  <c r="K67" i="14" s="1"/>
  <c r="O68" i="14"/>
  <c r="O67" i="14" s="1"/>
  <c r="Q68" i="14"/>
  <c r="V68" i="14"/>
  <c r="V67" i="14" s="1"/>
  <c r="G69" i="14"/>
  <c r="I69" i="14"/>
  <c r="K69" i="14"/>
  <c r="M69" i="14"/>
  <c r="O69" i="14"/>
  <c r="Q69" i="14"/>
  <c r="V69" i="14"/>
  <c r="G70" i="14"/>
  <c r="K70" i="14"/>
  <c r="O70" i="14"/>
  <c r="V70" i="14"/>
  <c r="G71" i="14"/>
  <c r="I71" i="14"/>
  <c r="I70" i="14" s="1"/>
  <c r="K71" i="14"/>
  <c r="M71" i="14"/>
  <c r="M70" i="14" s="1"/>
  <c r="O71" i="14"/>
  <c r="Q71" i="14"/>
  <c r="Q70" i="14" s="1"/>
  <c r="V71" i="14"/>
  <c r="K72" i="14"/>
  <c r="V72" i="14"/>
  <c r="G73" i="14"/>
  <c r="I73" i="14"/>
  <c r="I72" i="14" s="1"/>
  <c r="K73" i="14"/>
  <c r="M73" i="14"/>
  <c r="O73" i="14"/>
  <c r="Q73" i="14"/>
  <c r="Q72" i="14" s="1"/>
  <c r="V73" i="14"/>
  <c r="G74" i="14"/>
  <c r="G72" i="14" s="1"/>
  <c r="I74" i="14"/>
  <c r="K74" i="14"/>
  <c r="O74" i="14"/>
  <c r="O72" i="14" s="1"/>
  <c r="Q74" i="14"/>
  <c r="V74" i="14"/>
  <c r="I75" i="14"/>
  <c r="Q75" i="14"/>
  <c r="G76" i="14"/>
  <c r="M76" i="14" s="1"/>
  <c r="M75" i="14" s="1"/>
  <c r="I76" i="14"/>
  <c r="K76" i="14"/>
  <c r="K75" i="14" s="1"/>
  <c r="O76" i="14"/>
  <c r="O75" i="14" s="1"/>
  <c r="Q76" i="14"/>
  <c r="V76" i="14"/>
  <c r="V75" i="14" s="1"/>
  <c r="G77" i="14"/>
  <c r="I77" i="14"/>
  <c r="K77" i="14"/>
  <c r="M77" i="14"/>
  <c r="O77" i="14"/>
  <c r="Q77" i="14"/>
  <c r="V77" i="14"/>
  <c r="G78" i="14"/>
  <c r="O78" i="14"/>
  <c r="G79" i="14"/>
  <c r="I79" i="14"/>
  <c r="I78" i="14" s="1"/>
  <c r="K79" i="14"/>
  <c r="M79" i="14"/>
  <c r="O79" i="14"/>
  <c r="Q79" i="14"/>
  <c r="Q78" i="14" s="1"/>
  <c r="V79" i="14"/>
  <c r="G80" i="14"/>
  <c r="M80" i="14" s="1"/>
  <c r="I80" i="14"/>
  <c r="K80" i="14"/>
  <c r="K78" i="14" s="1"/>
  <c r="O80" i="14"/>
  <c r="Q80" i="14"/>
  <c r="V80" i="14"/>
  <c r="V78" i="14" s="1"/>
  <c r="I81" i="14"/>
  <c r="Q81" i="14"/>
  <c r="G82" i="14"/>
  <c r="G81" i="14" s="1"/>
  <c r="I82" i="14"/>
  <c r="K82" i="14"/>
  <c r="K81" i="14" s="1"/>
  <c r="O82" i="14"/>
  <c r="O81" i="14" s="1"/>
  <c r="Q82" i="14"/>
  <c r="V82" i="14"/>
  <c r="V81" i="14" s="1"/>
  <c r="I83" i="14"/>
  <c r="Q83" i="14"/>
  <c r="G84" i="14"/>
  <c r="M84" i="14" s="1"/>
  <c r="M83" i="14" s="1"/>
  <c r="I84" i="14"/>
  <c r="K84" i="14"/>
  <c r="K83" i="14" s="1"/>
  <c r="O84" i="14"/>
  <c r="O83" i="14" s="1"/>
  <c r="Q84" i="14"/>
  <c r="V84" i="14"/>
  <c r="V83" i="14" s="1"/>
  <c r="G86" i="14"/>
  <c r="G85" i="14" s="1"/>
  <c r="I86" i="14"/>
  <c r="K86" i="14"/>
  <c r="K85" i="14" s="1"/>
  <c r="O86" i="14"/>
  <c r="O85" i="14" s="1"/>
  <c r="Q86" i="14"/>
  <c r="V86" i="14"/>
  <c r="V85" i="14" s="1"/>
  <c r="G87" i="14"/>
  <c r="I87" i="14"/>
  <c r="I85" i="14" s="1"/>
  <c r="K87" i="14"/>
  <c r="M87" i="14"/>
  <c r="O87" i="14"/>
  <c r="Q87" i="14"/>
  <c r="Q85" i="14" s="1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I91" i="14"/>
  <c r="Q91" i="14"/>
  <c r="G92" i="14"/>
  <c r="M92" i="14" s="1"/>
  <c r="M91" i="14" s="1"/>
  <c r="I92" i="14"/>
  <c r="K92" i="14"/>
  <c r="K91" i="14" s="1"/>
  <c r="O92" i="14"/>
  <c r="O91" i="14" s="1"/>
  <c r="Q92" i="14"/>
  <c r="V92" i="14"/>
  <c r="V91" i="14" s="1"/>
  <c r="I93" i="14"/>
  <c r="Q93" i="14"/>
  <c r="G94" i="14"/>
  <c r="G93" i="14" s="1"/>
  <c r="I94" i="14"/>
  <c r="K94" i="14"/>
  <c r="K93" i="14" s="1"/>
  <c r="O94" i="14"/>
  <c r="O93" i="14" s="1"/>
  <c r="Q94" i="14"/>
  <c r="V94" i="14"/>
  <c r="V93" i="14" s="1"/>
  <c r="I95" i="14"/>
  <c r="Q95" i="14"/>
  <c r="G96" i="14"/>
  <c r="M96" i="14" s="1"/>
  <c r="M95" i="14" s="1"/>
  <c r="I96" i="14"/>
  <c r="K96" i="14"/>
  <c r="K95" i="14" s="1"/>
  <c r="O96" i="14"/>
  <c r="O95" i="14" s="1"/>
  <c r="Q96" i="14"/>
  <c r="V96" i="14"/>
  <c r="V95" i="14" s="1"/>
  <c r="I97" i="14"/>
  <c r="Q97" i="14"/>
  <c r="G98" i="14"/>
  <c r="G97" i="14" s="1"/>
  <c r="I98" i="14"/>
  <c r="K98" i="14"/>
  <c r="K97" i="14" s="1"/>
  <c r="O98" i="14"/>
  <c r="O97" i="14" s="1"/>
  <c r="Q98" i="14"/>
  <c r="V98" i="14"/>
  <c r="V97" i="14" s="1"/>
  <c r="I99" i="14"/>
  <c r="Q99" i="14"/>
  <c r="G100" i="14"/>
  <c r="M100" i="14" s="1"/>
  <c r="M99" i="14" s="1"/>
  <c r="I100" i="14"/>
  <c r="K100" i="14"/>
  <c r="K99" i="14" s="1"/>
  <c r="O100" i="14"/>
  <c r="O99" i="14" s="1"/>
  <c r="Q100" i="14"/>
  <c r="V100" i="14"/>
  <c r="V99" i="14" s="1"/>
  <c r="I101" i="14"/>
  <c r="Q101" i="14"/>
  <c r="G102" i="14"/>
  <c r="G101" i="14" s="1"/>
  <c r="I102" i="14"/>
  <c r="K102" i="14"/>
  <c r="K101" i="14" s="1"/>
  <c r="O102" i="14"/>
  <c r="O101" i="14" s="1"/>
  <c r="Q102" i="14"/>
  <c r="V102" i="14"/>
  <c r="V101" i="14" s="1"/>
  <c r="I103" i="14"/>
  <c r="Q103" i="14"/>
  <c r="G104" i="14"/>
  <c r="M104" i="14" s="1"/>
  <c r="M103" i="14" s="1"/>
  <c r="I104" i="14"/>
  <c r="K104" i="14"/>
  <c r="K103" i="14" s="1"/>
  <c r="O104" i="14"/>
  <c r="O103" i="14" s="1"/>
  <c r="Q104" i="14"/>
  <c r="V104" i="14"/>
  <c r="V103" i="14" s="1"/>
  <c r="I105" i="14"/>
  <c r="Q105" i="14"/>
  <c r="G106" i="14"/>
  <c r="G105" i="14" s="1"/>
  <c r="I106" i="14"/>
  <c r="K106" i="14"/>
  <c r="K105" i="14" s="1"/>
  <c r="O106" i="14"/>
  <c r="O105" i="14" s="1"/>
  <c r="Q106" i="14"/>
  <c r="V106" i="14"/>
  <c r="V105" i="14" s="1"/>
  <c r="I107" i="14"/>
  <c r="Q107" i="14"/>
  <c r="G108" i="14"/>
  <c r="M108" i="14" s="1"/>
  <c r="M107" i="14" s="1"/>
  <c r="I108" i="14"/>
  <c r="K108" i="14"/>
  <c r="K107" i="14" s="1"/>
  <c r="O108" i="14"/>
  <c r="O107" i="14" s="1"/>
  <c r="Q108" i="14"/>
  <c r="V108" i="14"/>
  <c r="V107" i="14" s="1"/>
  <c r="G109" i="14"/>
  <c r="I109" i="14"/>
  <c r="K109" i="14"/>
  <c r="M109" i="14"/>
  <c r="O109" i="14"/>
  <c r="Q109" i="14"/>
  <c r="V109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O114" i="14"/>
  <c r="O110" i="14" s="1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8" i="14"/>
  <c r="I118" i="14"/>
  <c r="K118" i="14"/>
  <c r="O118" i="14"/>
  <c r="O117" i="14" s="1"/>
  <c r="Q118" i="14"/>
  <c r="V118" i="14"/>
  <c r="G119" i="14"/>
  <c r="I119" i="14"/>
  <c r="I117" i="14" s="1"/>
  <c r="K119" i="14"/>
  <c r="M119" i="14"/>
  <c r="O119" i="14"/>
  <c r="Q119" i="14"/>
  <c r="Q117" i="14" s="1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V123" i="14"/>
  <c r="G124" i="14"/>
  <c r="K124" i="14"/>
  <c r="O124" i="14"/>
  <c r="V124" i="14"/>
  <c r="G125" i="14"/>
  <c r="I125" i="14"/>
  <c r="I124" i="14" s="1"/>
  <c r="K125" i="14"/>
  <c r="M125" i="14"/>
  <c r="M124" i="14" s="1"/>
  <c r="O125" i="14"/>
  <c r="Q125" i="14"/>
  <c r="Q124" i="14" s="1"/>
  <c r="V125" i="14"/>
  <c r="G126" i="14"/>
  <c r="K126" i="14"/>
  <c r="O126" i="14"/>
  <c r="V126" i="14"/>
  <c r="G127" i="14"/>
  <c r="I127" i="14"/>
  <c r="I126" i="14" s="1"/>
  <c r="K127" i="14"/>
  <c r="M127" i="14"/>
  <c r="M126" i="14" s="1"/>
  <c r="O127" i="14"/>
  <c r="Q127" i="14"/>
  <c r="Q126" i="14" s="1"/>
  <c r="V127" i="14"/>
  <c r="G128" i="14"/>
  <c r="K128" i="14"/>
  <c r="O128" i="14"/>
  <c r="V128" i="14"/>
  <c r="G129" i="14"/>
  <c r="I129" i="14"/>
  <c r="I128" i="14" s="1"/>
  <c r="K129" i="14"/>
  <c r="M129" i="14"/>
  <c r="M128" i="14" s="1"/>
  <c r="O129" i="14"/>
  <c r="Q129" i="14"/>
  <c r="Q128" i="14" s="1"/>
  <c r="V129" i="14"/>
  <c r="G130" i="14"/>
  <c r="K130" i="14"/>
  <c r="O130" i="14"/>
  <c r="V130" i="14"/>
  <c r="G131" i="14"/>
  <c r="I131" i="14"/>
  <c r="I130" i="14" s="1"/>
  <c r="K131" i="14"/>
  <c r="M131" i="14"/>
  <c r="M130" i="14" s="1"/>
  <c r="O131" i="14"/>
  <c r="Q131" i="14"/>
  <c r="Q130" i="14" s="1"/>
  <c r="V131" i="14"/>
  <c r="G133" i="14"/>
  <c r="I133" i="14"/>
  <c r="K133" i="14"/>
  <c r="M133" i="14"/>
  <c r="O133" i="14"/>
  <c r="Q133" i="14"/>
  <c r="V133" i="14"/>
  <c r="G134" i="14"/>
  <c r="M134" i="14" s="1"/>
  <c r="I134" i="14"/>
  <c r="K134" i="14"/>
  <c r="K132" i="14" s="1"/>
  <c r="O134" i="14"/>
  <c r="O132" i="14" s="1"/>
  <c r="Q134" i="14"/>
  <c r="V134" i="14"/>
  <c r="V132" i="14" s="1"/>
  <c r="G135" i="14"/>
  <c r="I135" i="14"/>
  <c r="K135" i="14"/>
  <c r="M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I137" i="14"/>
  <c r="K137" i="14"/>
  <c r="M137" i="14"/>
  <c r="O137" i="14"/>
  <c r="Q137" i="14"/>
  <c r="V137" i="14"/>
  <c r="G138" i="14"/>
  <c r="I138" i="14"/>
  <c r="K138" i="14"/>
  <c r="M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I142" i="14"/>
  <c r="K142" i="14"/>
  <c r="M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K146" i="14"/>
  <c r="V146" i="14"/>
  <c r="G147" i="14"/>
  <c r="M147" i="14" s="1"/>
  <c r="M146" i="14" s="1"/>
  <c r="I147" i="14"/>
  <c r="I146" i="14" s="1"/>
  <c r="K147" i="14"/>
  <c r="O147" i="14"/>
  <c r="O146" i="14" s="1"/>
  <c r="Q147" i="14"/>
  <c r="Q146" i="14" s="1"/>
  <c r="V147" i="14"/>
  <c r="G148" i="14"/>
  <c r="I148" i="14"/>
  <c r="O148" i="14"/>
  <c r="Q148" i="14"/>
  <c r="G149" i="14"/>
  <c r="I149" i="14"/>
  <c r="K149" i="14"/>
  <c r="K148" i="14" s="1"/>
  <c r="M149" i="14"/>
  <c r="M148" i="14" s="1"/>
  <c r="O149" i="14"/>
  <c r="Q149" i="14"/>
  <c r="V149" i="14"/>
  <c r="V148" i="14" s="1"/>
  <c r="G151" i="14"/>
  <c r="M151" i="14" s="1"/>
  <c r="I151" i="14"/>
  <c r="I150" i="14" s="1"/>
  <c r="K151" i="14"/>
  <c r="O151" i="14"/>
  <c r="O150" i="14" s="1"/>
  <c r="Q151" i="14"/>
  <c r="Q150" i="14" s="1"/>
  <c r="V151" i="14"/>
  <c r="G152" i="14"/>
  <c r="M152" i="14" s="1"/>
  <c r="I152" i="14"/>
  <c r="K152" i="14"/>
  <c r="O152" i="14"/>
  <c r="Q152" i="14"/>
  <c r="V152" i="14"/>
  <c r="G153" i="14"/>
  <c r="I153" i="14"/>
  <c r="K153" i="14"/>
  <c r="K150" i="14" s="1"/>
  <c r="M153" i="14"/>
  <c r="O153" i="14"/>
  <c r="Q153" i="14"/>
  <c r="V153" i="14"/>
  <c r="V150" i="14" s="1"/>
  <c r="G155" i="14"/>
  <c r="M155" i="14" s="1"/>
  <c r="I155" i="14"/>
  <c r="I154" i="14" s="1"/>
  <c r="K155" i="14"/>
  <c r="O155" i="14"/>
  <c r="O154" i="14" s="1"/>
  <c r="Q155" i="14"/>
  <c r="Q154" i="14" s="1"/>
  <c r="V155" i="14"/>
  <c r="G156" i="14"/>
  <c r="M156" i="14" s="1"/>
  <c r="I156" i="14"/>
  <c r="K156" i="14"/>
  <c r="K154" i="14" s="1"/>
  <c r="O156" i="14"/>
  <c r="Q156" i="14"/>
  <c r="V156" i="14"/>
  <c r="V154" i="14" s="1"/>
  <c r="G157" i="14"/>
  <c r="I157" i="14"/>
  <c r="K157" i="14"/>
  <c r="M157" i="14"/>
  <c r="O157" i="14"/>
  <c r="Q157" i="14"/>
  <c r="V157" i="14"/>
  <c r="G158" i="14"/>
  <c r="I158" i="14"/>
  <c r="K158" i="14"/>
  <c r="M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I161" i="14"/>
  <c r="K161" i="14"/>
  <c r="M161" i="14"/>
  <c r="O161" i="14"/>
  <c r="Q161" i="14"/>
  <c r="V161" i="14"/>
  <c r="G163" i="14"/>
  <c r="M163" i="14" s="1"/>
  <c r="I163" i="14"/>
  <c r="I162" i="14" s="1"/>
  <c r="K163" i="14"/>
  <c r="O163" i="14"/>
  <c r="O162" i="14" s="1"/>
  <c r="Q163" i="14"/>
  <c r="Q162" i="14" s="1"/>
  <c r="V163" i="14"/>
  <c r="G164" i="14"/>
  <c r="M164" i="14" s="1"/>
  <c r="I164" i="14"/>
  <c r="K164" i="14"/>
  <c r="K162" i="14" s="1"/>
  <c r="O164" i="14"/>
  <c r="Q164" i="14"/>
  <c r="V164" i="14"/>
  <c r="V162" i="14" s="1"/>
  <c r="I165" i="14"/>
  <c r="K165" i="14"/>
  <c r="Q165" i="14"/>
  <c r="V165" i="14"/>
  <c r="G166" i="14"/>
  <c r="G165" i="14" s="1"/>
  <c r="I166" i="14"/>
  <c r="K166" i="14"/>
  <c r="M166" i="14"/>
  <c r="M165" i="14" s="1"/>
  <c r="O166" i="14"/>
  <c r="O165" i="14" s="1"/>
  <c r="Q166" i="14"/>
  <c r="V166" i="14"/>
  <c r="G167" i="14"/>
  <c r="O167" i="14"/>
  <c r="G168" i="14"/>
  <c r="M168" i="14" s="1"/>
  <c r="M167" i="14" s="1"/>
  <c r="I168" i="14"/>
  <c r="I167" i="14" s="1"/>
  <c r="K168" i="14"/>
  <c r="K167" i="14" s="1"/>
  <c r="O168" i="14"/>
  <c r="Q168" i="14"/>
  <c r="Q167" i="14" s="1"/>
  <c r="V168" i="14"/>
  <c r="V167" i="14" s="1"/>
  <c r="I169" i="14"/>
  <c r="K169" i="14"/>
  <c r="Q169" i="14"/>
  <c r="V169" i="14"/>
  <c r="G170" i="14"/>
  <c r="G169" i="14" s="1"/>
  <c r="I170" i="14"/>
  <c r="K170" i="14"/>
  <c r="M170" i="14"/>
  <c r="M169" i="14" s="1"/>
  <c r="O170" i="14"/>
  <c r="O169" i="14" s="1"/>
  <c r="Q170" i="14"/>
  <c r="V170" i="14"/>
  <c r="G171" i="14"/>
  <c r="O171" i="14"/>
  <c r="G172" i="14"/>
  <c r="M172" i="14" s="1"/>
  <c r="M171" i="14" s="1"/>
  <c r="I172" i="14"/>
  <c r="I171" i="14" s="1"/>
  <c r="K172" i="14"/>
  <c r="K171" i="14" s="1"/>
  <c r="O172" i="14"/>
  <c r="Q172" i="14"/>
  <c r="Q171" i="14" s="1"/>
  <c r="V172" i="14"/>
  <c r="V171" i="14" s="1"/>
  <c r="K173" i="14"/>
  <c r="V173" i="14"/>
  <c r="G174" i="14"/>
  <c r="G173" i="14" s="1"/>
  <c r="I174" i="14"/>
  <c r="I173" i="14" s="1"/>
  <c r="K174" i="14"/>
  <c r="M174" i="14"/>
  <c r="O174" i="14"/>
  <c r="O173" i="14" s="1"/>
  <c r="Q174" i="14"/>
  <c r="Q173" i="14" s="1"/>
  <c r="V174" i="14"/>
  <c r="G175" i="14"/>
  <c r="M175" i="14" s="1"/>
  <c r="I175" i="14"/>
  <c r="K175" i="14"/>
  <c r="O175" i="14"/>
  <c r="Q175" i="14"/>
  <c r="V175" i="14"/>
  <c r="G176" i="14"/>
  <c r="I176" i="14"/>
  <c r="K176" i="14"/>
  <c r="M176" i="14"/>
  <c r="O176" i="14"/>
  <c r="Q176" i="14"/>
  <c r="V176" i="14"/>
  <c r="G177" i="14"/>
  <c r="K177" i="14"/>
  <c r="O177" i="14"/>
  <c r="V177" i="14"/>
  <c r="G178" i="14"/>
  <c r="I178" i="14"/>
  <c r="I177" i="14" s="1"/>
  <c r="K178" i="14"/>
  <c r="M178" i="14"/>
  <c r="M177" i="14" s="1"/>
  <c r="O178" i="14"/>
  <c r="Q178" i="14"/>
  <c r="Q177" i="14" s="1"/>
  <c r="V178" i="14"/>
  <c r="G180" i="14"/>
  <c r="I180" i="14"/>
  <c r="I179" i="14" s="1"/>
  <c r="K180" i="14"/>
  <c r="M180" i="14"/>
  <c r="O180" i="14"/>
  <c r="Q180" i="14"/>
  <c r="Q179" i="14" s="1"/>
  <c r="V180" i="14"/>
  <c r="G181" i="14"/>
  <c r="M181" i="14" s="1"/>
  <c r="I181" i="14"/>
  <c r="K181" i="14"/>
  <c r="K179" i="14" s="1"/>
  <c r="O181" i="14"/>
  <c r="Q181" i="14"/>
  <c r="V181" i="14"/>
  <c r="V179" i="14" s="1"/>
  <c r="G182" i="14"/>
  <c r="I182" i="14"/>
  <c r="K182" i="14"/>
  <c r="M182" i="14"/>
  <c r="O182" i="14"/>
  <c r="Q182" i="14"/>
  <c r="V182" i="14"/>
  <c r="G183" i="14"/>
  <c r="M183" i="14" s="1"/>
  <c r="I183" i="14"/>
  <c r="K183" i="14"/>
  <c r="O183" i="14"/>
  <c r="O179" i="14" s="1"/>
  <c r="Q183" i="14"/>
  <c r="V183" i="14"/>
  <c r="G184" i="14"/>
  <c r="I184" i="14"/>
  <c r="K184" i="14"/>
  <c r="M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I186" i="14"/>
  <c r="K186" i="14"/>
  <c r="M186" i="14"/>
  <c r="O186" i="14"/>
  <c r="Q186" i="14"/>
  <c r="V186" i="14"/>
  <c r="G187" i="14"/>
  <c r="K187" i="14"/>
  <c r="O187" i="14"/>
  <c r="V187" i="14"/>
  <c r="G188" i="14"/>
  <c r="I188" i="14"/>
  <c r="I187" i="14" s="1"/>
  <c r="K188" i="14"/>
  <c r="M188" i="14"/>
  <c r="M187" i="14" s="1"/>
  <c r="O188" i="14"/>
  <c r="Q188" i="14"/>
  <c r="Q187" i="14" s="1"/>
  <c r="V188" i="14"/>
  <c r="G189" i="14"/>
  <c r="K189" i="14"/>
  <c r="O189" i="14"/>
  <c r="V189" i="14"/>
  <c r="G190" i="14"/>
  <c r="I190" i="14"/>
  <c r="I189" i="14" s="1"/>
  <c r="K190" i="14"/>
  <c r="M190" i="14"/>
  <c r="M189" i="14" s="1"/>
  <c r="O190" i="14"/>
  <c r="Q190" i="14"/>
  <c r="Q189" i="14" s="1"/>
  <c r="V190" i="14"/>
  <c r="G191" i="14"/>
  <c r="O191" i="14"/>
  <c r="G192" i="14"/>
  <c r="I192" i="14"/>
  <c r="I191" i="14" s="1"/>
  <c r="K192" i="14"/>
  <c r="M192" i="14"/>
  <c r="O192" i="14"/>
  <c r="Q192" i="14"/>
  <c r="Q191" i="14" s="1"/>
  <c r="V192" i="14"/>
  <c r="G193" i="14"/>
  <c r="M193" i="14" s="1"/>
  <c r="I193" i="14"/>
  <c r="K193" i="14"/>
  <c r="K191" i="14" s="1"/>
  <c r="O193" i="14"/>
  <c r="Q193" i="14"/>
  <c r="V193" i="14"/>
  <c r="V191" i="14" s="1"/>
  <c r="G195" i="14"/>
  <c r="M195" i="14" s="1"/>
  <c r="I195" i="14"/>
  <c r="K195" i="14"/>
  <c r="K194" i="14" s="1"/>
  <c r="O195" i="14"/>
  <c r="O194" i="14" s="1"/>
  <c r="Q195" i="14"/>
  <c r="V195" i="14"/>
  <c r="V194" i="14" s="1"/>
  <c r="G196" i="14"/>
  <c r="I196" i="14"/>
  <c r="I194" i="14" s="1"/>
  <c r="K196" i="14"/>
  <c r="M196" i="14"/>
  <c r="O196" i="14"/>
  <c r="Q196" i="14"/>
  <c r="Q194" i="14" s="1"/>
  <c r="V196" i="14"/>
  <c r="G197" i="14"/>
  <c r="M197" i="14" s="1"/>
  <c r="I197" i="14"/>
  <c r="K197" i="14"/>
  <c r="O197" i="14"/>
  <c r="Q197" i="14"/>
  <c r="V197" i="14"/>
  <c r="G198" i="14"/>
  <c r="I198" i="14"/>
  <c r="K198" i="14"/>
  <c r="M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I200" i="14"/>
  <c r="K200" i="14"/>
  <c r="M200" i="14"/>
  <c r="O200" i="14"/>
  <c r="Q200" i="14"/>
  <c r="V200" i="14"/>
  <c r="K201" i="14"/>
  <c r="V201" i="14"/>
  <c r="G202" i="14"/>
  <c r="I202" i="14"/>
  <c r="I201" i="14" s="1"/>
  <c r="K202" i="14"/>
  <c r="M202" i="14"/>
  <c r="O202" i="14"/>
  <c r="Q202" i="14"/>
  <c r="Q201" i="14" s="1"/>
  <c r="V202" i="14"/>
  <c r="G203" i="14"/>
  <c r="M203" i="14" s="1"/>
  <c r="I203" i="14"/>
  <c r="K203" i="14"/>
  <c r="O203" i="14"/>
  <c r="O201" i="14" s="1"/>
  <c r="Q203" i="14"/>
  <c r="V203" i="14"/>
  <c r="G205" i="14"/>
  <c r="G204" i="14" s="1"/>
  <c r="I205" i="14"/>
  <c r="K205" i="14"/>
  <c r="K204" i="14" s="1"/>
  <c r="O205" i="14"/>
  <c r="O204" i="14" s="1"/>
  <c r="Q205" i="14"/>
  <c r="V205" i="14"/>
  <c r="V204" i="14" s="1"/>
  <c r="G206" i="14"/>
  <c r="I206" i="14"/>
  <c r="K206" i="14"/>
  <c r="M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I208" i="14"/>
  <c r="I204" i="14" s="1"/>
  <c r="K208" i="14"/>
  <c r="M208" i="14"/>
  <c r="O208" i="14"/>
  <c r="Q208" i="14"/>
  <c r="Q204" i="14" s="1"/>
  <c r="V208" i="14"/>
  <c r="G209" i="14"/>
  <c r="M209" i="14" s="1"/>
  <c r="I209" i="14"/>
  <c r="K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I212" i="14"/>
  <c r="K212" i="14"/>
  <c r="M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I214" i="14"/>
  <c r="K214" i="14"/>
  <c r="M214" i="14"/>
  <c r="O214" i="14"/>
  <c r="Q214" i="14"/>
  <c r="V214" i="14"/>
  <c r="G215" i="14"/>
  <c r="O215" i="14"/>
  <c r="G216" i="14"/>
  <c r="I216" i="14"/>
  <c r="I215" i="14" s="1"/>
  <c r="K216" i="14"/>
  <c r="M216" i="14"/>
  <c r="O216" i="14"/>
  <c r="Q216" i="14"/>
  <c r="Q215" i="14" s="1"/>
  <c r="V216" i="14"/>
  <c r="G217" i="14"/>
  <c r="M217" i="14" s="1"/>
  <c r="I217" i="14"/>
  <c r="K217" i="14"/>
  <c r="K215" i="14" s="1"/>
  <c r="O217" i="14"/>
  <c r="Q217" i="14"/>
  <c r="V217" i="14"/>
  <c r="V215" i="14" s="1"/>
  <c r="G218" i="14"/>
  <c r="I218" i="14"/>
  <c r="K218" i="14"/>
  <c r="M218" i="14"/>
  <c r="O218" i="14"/>
  <c r="Q218" i="14"/>
  <c r="V218" i="14"/>
  <c r="G219" i="14"/>
  <c r="K219" i="14"/>
  <c r="O219" i="14"/>
  <c r="V219" i="14"/>
  <c r="G220" i="14"/>
  <c r="I220" i="14"/>
  <c r="I219" i="14" s="1"/>
  <c r="K220" i="14"/>
  <c r="M220" i="14"/>
  <c r="M219" i="14" s="1"/>
  <c r="O220" i="14"/>
  <c r="Q220" i="14"/>
  <c r="Q219" i="14" s="1"/>
  <c r="V220" i="14"/>
  <c r="K221" i="14"/>
  <c r="V221" i="14"/>
  <c r="G222" i="14"/>
  <c r="I222" i="14"/>
  <c r="I221" i="14" s="1"/>
  <c r="K222" i="14"/>
  <c r="M222" i="14"/>
  <c r="O222" i="14"/>
  <c r="Q222" i="14"/>
  <c r="Q221" i="14" s="1"/>
  <c r="V222" i="14"/>
  <c r="G223" i="14"/>
  <c r="M223" i="14" s="1"/>
  <c r="I223" i="14"/>
  <c r="K223" i="14"/>
  <c r="O223" i="14"/>
  <c r="O221" i="14" s="1"/>
  <c r="Q223" i="14"/>
  <c r="V223" i="14"/>
  <c r="I224" i="14"/>
  <c r="Q224" i="14"/>
  <c r="G225" i="14"/>
  <c r="G224" i="14" s="1"/>
  <c r="I225" i="14"/>
  <c r="K225" i="14"/>
  <c r="K224" i="14" s="1"/>
  <c r="O225" i="14"/>
  <c r="O224" i="14" s="1"/>
  <c r="Q225" i="14"/>
  <c r="V225" i="14"/>
  <c r="V224" i="14" s="1"/>
  <c r="G227" i="14"/>
  <c r="M227" i="14" s="1"/>
  <c r="M226" i="14" s="1"/>
  <c r="I227" i="14"/>
  <c r="K227" i="14"/>
  <c r="K226" i="14" s="1"/>
  <c r="O227" i="14"/>
  <c r="O226" i="14" s="1"/>
  <c r="Q227" i="14"/>
  <c r="V227" i="14"/>
  <c r="V226" i="14" s="1"/>
  <c r="G228" i="14"/>
  <c r="I228" i="14"/>
  <c r="I226" i="14" s="1"/>
  <c r="K228" i="14"/>
  <c r="M228" i="14"/>
  <c r="O228" i="14"/>
  <c r="Q228" i="14"/>
  <c r="Q226" i="14" s="1"/>
  <c r="V228" i="14"/>
  <c r="G229" i="14"/>
  <c r="K229" i="14"/>
  <c r="O229" i="14"/>
  <c r="V229" i="14"/>
  <c r="G230" i="14"/>
  <c r="I230" i="14"/>
  <c r="I229" i="14" s="1"/>
  <c r="K230" i="14"/>
  <c r="M230" i="14"/>
  <c r="M229" i="14" s="1"/>
  <c r="O230" i="14"/>
  <c r="Q230" i="14"/>
  <c r="Q229" i="14" s="1"/>
  <c r="V230" i="14"/>
  <c r="G231" i="14"/>
  <c r="K231" i="14"/>
  <c r="O231" i="14"/>
  <c r="V231" i="14"/>
  <c r="G232" i="14"/>
  <c r="I232" i="14"/>
  <c r="I231" i="14" s="1"/>
  <c r="K232" i="14"/>
  <c r="M232" i="14"/>
  <c r="M231" i="14" s="1"/>
  <c r="O232" i="14"/>
  <c r="Q232" i="14"/>
  <c r="Q231" i="14" s="1"/>
  <c r="V232" i="14"/>
  <c r="K233" i="14"/>
  <c r="V233" i="14"/>
  <c r="G234" i="14"/>
  <c r="I234" i="14"/>
  <c r="I233" i="14" s="1"/>
  <c r="K234" i="14"/>
  <c r="M234" i="14"/>
  <c r="O234" i="14"/>
  <c r="Q234" i="14"/>
  <c r="Q233" i="14" s="1"/>
  <c r="V234" i="14"/>
  <c r="G235" i="14"/>
  <c r="M235" i="14" s="1"/>
  <c r="I235" i="14"/>
  <c r="K235" i="14"/>
  <c r="O235" i="14"/>
  <c r="O233" i="14" s="1"/>
  <c r="Q235" i="14"/>
  <c r="V235" i="14"/>
  <c r="I236" i="14"/>
  <c r="Q236" i="14"/>
  <c r="G237" i="14"/>
  <c r="G236" i="14" s="1"/>
  <c r="I237" i="14"/>
  <c r="K237" i="14"/>
  <c r="K236" i="14" s="1"/>
  <c r="O237" i="14"/>
  <c r="O236" i="14" s="1"/>
  <c r="Q237" i="14"/>
  <c r="V237" i="14"/>
  <c r="V236" i="14" s="1"/>
  <c r="I238" i="14"/>
  <c r="Q238" i="14"/>
  <c r="G239" i="14"/>
  <c r="M239" i="14" s="1"/>
  <c r="M238" i="14" s="1"/>
  <c r="I239" i="14"/>
  <c r="K239" i="14"/>
  <c r="K238" i="14" s="1"/>
  <c r="O239" i="14"/>
  <c r="O238" i="14" s="1"/>
  <c r="Q239" i="14"/>
  <c r="V239" i="14"/>
  <c r="V238" i="14" s="1"/>
  <c r="I240" i="14"/>
  <c r="Q240" i="14"/>
  <c r="G241" i="14"/>
  <c r="G240" i="14" s="1"/>
  <c r="I241" i="14"/>
  <c r="K241" i="14"/>
  <c r="K240" i="14" s="1"/>
  <c r="O241" i="14"/>
  <c r="O240" i="14" s="1"/>
  <c r="Q241" i="14"/>
  <c r="V241" i="14"/>
  <c r="V240" i="14" s="1"/>
  <c r="G242" i="14"/>
  <c r="I242" i="14"/>
  <c r="K242" i="14"/>
  <c r="M242" i="14"/>
  <c r="O242" i="14"/>
  <c r="Q242" i="14"/>
  <c r="V242" i="14"/>
  <c r="G243" i="14"/>
  <c r="K243" i="14"/>
  <c r="O243" i="14"/>
  <c r="V243" i="14"/>
  <c r="G244" i="14"/>
  <c r="I244" i="14"/>
  <c r="I243" i="14" s="1"/>
  <c r="K244" i="14"/>
  <c r="M244" i="14"/>
  <c r="M243" i="14" s="1"/>
  <c r="O244" i="14"/>
  <c r="Q244" i="14"/>
  <c r="Q243" i="14" s="1"/>
  <c r="V244" i="14"/>
  <c r="K245" i="14"/>
  <c r="V245" i="14"/>
  <c r="G246" i="14"/>
  <c r="I246" i="14"/>
  <c r="I245" i="14" s="1"/>
  <c r="K246" i="14"/>
  <c r="M246" i="14"/>
  <c r="O246" i="14"/>
  <c r="Q246" i="14"/>
  <c r="Q245" i="14" s="1"/>
  <c r="V246" i="14"/>
  <c r="G247" i="14"/>
  <c r="I247" i="14"/>
  <c r="K247" i="14"/>
  <c r="O247" i="14"/>
  <c r="O245" i="14" s="1"/>
  <c r="Q247" i="14"/>
  <c r="V247" i="14"/>
  <c r="I248" i="14"/>
  <c r="Q248" i="14"/>
  <c r="G249" i="14"/>
  <c r="G248" i="14" s="1"/>
  <c r="I249" i="14"/>
  <c r="K249" i="14"/>
  <c r="K248" i="14" s="1"/>
  <c r="O249" i="14"/>
  <c r="O248" i="14" s="1"/>
  <c r="Q249" i="14"/>
  <c r="V249" i="14"/>
  <c r="V248" i="14" s="1"/>
  <c r="G251" i="14"/>
  <c r="I251" i="14"/>
  <c r="K251" i="14"/>
  <c r="K250" i="14" s="1"/>
  <c r="O251" i="14"/>
  <c r="O250" i="14" s="1"/>
  <c r="Q251" i="14"/>
  <c r="V251" i="14"/>
  <c r="V250" i="14" s="1"/>
  <c r="G252" i="14"/>
  <c r="I252" i="14"/>
  <c r="I250" i="14" s="1"/>
  <c r="K252" i="14"/>
  <c r="M252" i="14"/>
  <c r="O252" i="14"/>
  <c r="Q252" i="14"/>
  <c r="Q250" i="14" s="1"/>
  <c r="V252" i="14"/>
  <c r="G254" i="14"/>
  <c r="I254" i="14"/>
  <c r="K254" i="14"/>
  <c r="M254" i="14"/>
  <c r="O254" i="14"/>
  <c r="Q254" i="14"/>
  <c r="V254" i="14"/>
  <c r="G255" i="14"/>
  <c r="I255" i="14"/>
  <c r="K255" i="14"/>
  <c r="K253" i="14" s="1"/>
  <c r="O255" i="14"/>
  <c r="O253" i="14" s="1"/>
  <c r="Q255" i="14"/>
  <c r="V255" i="14"/>
  <c r="V253" i="14" s="1"/>
  <c r="G256" i="14"/>
  <c r="I256" i="14"/>
  <c r="K256" i="14"/>
  <c r="M256" i="14"/>
  <c r="O256" i="14"/>
  <c r="Q256" i="14"/>
  <c r="V256" i="14"/>
  <c r="G257" i="14"/>
  <c r="K257" i="14"/>
  <c r="O257" i="14"/>
  <c r="V257" i="14"/>
  <c r="G258" i="14"/>
  <c r="I258" i="14"/>
  <c r="I257" i="14" s="1"/>
  <c r="K258" i="14"/>
  <c r="M258" i="14"/>
  <c r="M257" i="14" s="1"/>
  <c r="O258" i="14"/>
  <c r="Q258" i="14"/>
  <c r="Q257" i="14" s="1"/>
  <c r="V258" i="14"/>
  <c r="G259" i="14"/>
  <c r="K259" i="14"/>
  <c r="O259" i="14"/>
  <c r="V259" i="14"/>
  <c r="G260" i="14"/>
  <c r="I260" i="14"/>
  <c r="I259" i="14" s="1"/>
  <c r="K260" i="14"/>
  <c r="M260" i="14"/>
  <c r="M259" i="14" s="1"/>
  <c r="O260" i="14"/>
  <c r="Q260" i="14"/>
  <c r="Q259" i="14" s="1"/>
  <c r="V260" i="14"/>
  <c r="G262" i="14"/>
  <c r="M262" i="14" s="1"/>
  <c r="I262" i="14"/>
  <c r="K262" i="14"/>
  <c r="O262" i="14"/>
  <c r="Q262" i="14"/>
  <c r="V262" i="14"/>
  <c r="G263" i="14"/>
  <c r="M263" i="14" s="1"/>
  <c r="I263" i="14"/>
  <c r="K263" i="14"/>
  <c r="K261" i="14" s="1"/>
  <c r="O263" i="14"/>
  <c r="O261" i="14" s="1"/>
  <c r="Q263" i="14"/>
  <c r="V263" i="14"/>
  <c r="V261" i="14" s="1"/>
  <c r="G264" i="14"/>
  <c r="M264" i="14" s="1"/>
  <c r="I264" i="14"/>
  <c r="K264" i="14"/>
  <c r="O264" i="14"/>
  <c r="Q264" i="14"/>
  <c r="V264" i="14"/>
  <c r="G265" i="14"/>
  <c r="M265" i="14" s="1"/>
  <c r="I265" i="14"/>
  <c r="K265" i="14"/>
  <c r="O265" i="14"/>
  <c r="Q265" i="14"/>
  <c r="V265" i="14"/>
  <c r="G266" i="14"/>
  <c r="I266" i="14"/>
  <c r="K266" i="14"/>
  <c r="M266" i="14"/>
  <c r="O266" i="14"/>
  <c r="Q266" i="14"/>
  <c r="V266" i="14"/>
  <c r="AE268" i="14"/>
  <c r="AF268" i="14"/>
  <c r="G28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3" i="13"/>
  <c r="I13" i="13"/>
  <c r="K13" i="13"/>
  <c r="M13" i="13"/>
  <c r="O13" i="13"/>
  <c r="Q13" i="13"/>
  <c r="V13" i="13"/>
  <c r="G14" i="13"/>
  <c r="G8" i="13" s="1"/>
  <c r="I14" i="13"/>
  <c r="K14" i="13"/>
  <c r="O14" i="13"/>
  <c r="O8" i="13" s="1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I25" i="13"/>
  <c r="I24" i="13" s="1"/>
  <c r="K25" i="13"/>
  <c r="M25" i="13"/>
  <c r="O25" i="13"/>
  <c r="Q25" i="13"/>
  <c r="Q24" i="13" s="1"/>
  <c r="V25" i="13"/>
  <c r="G28" i="13"/>
  <c r="G24" i="13" s="1"/>
  <c r="I28" i="13"/>
  <c r="K28" i="13"/>
  <c r="O28" i="13"/>
  <c r="O24" i="13" s="1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K24" i="13" s="1"/>
  <c r="O30" i="13"/>
  <c r="Q30" i="13"/>
  <c r="V30" i="13"/>
  <c r="V24" i="13" s="1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8" i="13"/>
  <c r="M38" i="13" s="1"/>
  <c r="I38" i="13"/>
  <c r="I37" i="13" s="1"/>
  <c r="K38" i="13"/>
  <c r="K37" i="13" s="1"/>
  <c r="O38" i="13"/>
  <c r="Q38" i="13"/>
  <c r="Q37" i="13" s="1"/>
  <c r="V38" i="13"/>
  <c r="V37" i="13" s="1"/>
  <c r="G39" i="13"/>
  <c r="I39" i="13"/>
  <c r="K39" i="13"/>
  <c r="M39" i="13"/>
  <c r="O39" i="13"/>
  <c r="Q39" i="13"/>
  <c r="V39" i="13"/>
  <c r="G41" i="13"/>
  <c r="G37" i="13" s="1"/>
  <c r="I41" i="13"/>
  <c r="K41" i="13"/>
  <c r="O41" i="13"/>
  <c r="O37" i="13" s="1"/>
  <c r="Q41" i="13"/>
  <c r="V41" i="13"/>
  <c r="G43" i="13"/>
  <c r="M43" i="13" s="1"/>
  <c r="I43" i="13"/>
  <c r="I42" i="13" s="1"/>
  <c r="K43" i="13"/>
  <c r="K42" i="13" s="1"/>
  <c r="O43" i="13"/>
  <c r="Q43" i="13"/>
  <c r="Q42" i="13" s="1"/>
  <c r="V43" i="13"/>
  <c r="V42" i="13" s="1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O42" i="13" s="1"/>
  <c r="Q46" i="13"/>
  <c r="V46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5" i="13"/>
  <c r="G54" i="13" s="1"/>
  <c r="I55" i="13"/>
  <c r="I54" i="13" s="1"/>
  <c r="K55" i="13"/>
  <c r="O55" i="13"/>
  <c r="O54" i="13" s="1"/>
  <c r="Q55" i="13"/>
  <c r="Q54" i="13" s="1"/>
  <c r="V55" i="13"/>
  <c r="G56" i="13"/>
  <c r="M56" i="13" s="1"/>
  <c r="I56" i="13"/>
  <c r="K56" i="13"/>
  <c r="K54" i="13" s="1"/>
  <c r="O56" i="13"/>
  <c r="Q56" i="13"/>
  <c r="V56" i="13"/>
  <c r="V54" i="13" s="1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M68" i="13" s="1"/>
  <c r="I68" i="13"/>
  <c r="I67" i="13" s="1"/>
  <c r="K68" i="13"/>
  <c r="K67" i="13" s="1"/>
  <c r="O68" i="13"/>
  <c r="Q68" i="13"/>
  <c r="Q67" i="13" s="1"/>
  <c r="V68" i="13"/>
  <c r="V67" i="13" s="1"/>
  <c r="G69" i="13"/>
  <c r="I69" i="13"/>
  <c r="K69" i="13"/>
  <c r="M69" i="13"/>
  <c r="O69" i="13"/>
  <c r="Q69" i="13"/>
  <c r="V69" i="13"/>
  <c r="G73" i="13"/>
  <c r="I73" i="13"/>
  <c r="K73" i="13"/>
  <c r="M73" i="13"/>
  <c r="O73" i="13"/>
  <c r="Q73" i="13"/>
  <c r="V73" i="13"/>
  <c r="G84" i="13"/>
  <c r="M84" i="13" s="1"/>
  <c r="I84" i="13"/>
  <c r="K84" i="13"/>
  <c r="O84" i="13"/>
  <c r="O67" i="13" s="1"/>
  <c r="Q84" i="13"/>
  <c r="V84" i="13"/>
  <c r="G93" i="13"/>
  <c r="M93" i="13" s="1"/>
  <c r="I93" i="13"/>
  <c r="K93" i="13"/>
  <c r="O93" i="13"/>
  <c r="Q93" i="13"/>
  <c r="V93" i="13"/>
  <c r="G103" i="13"/>
  <c r="I103" i="13"/>
  <c r="K103" i="13"/>
  <c r="M103" i="13"/>
  <c r="O103" i="13"/>
  <c r="Q103" i="13"/>
  <c r="V103" i="13"/>
  <c r="G109" i="13"/>
  <c r="I109" i="13"/>
  <c r="K109" i="13"/>
  <c r="M109" i="13"/>
  <c r="O109" i="13"/>
  <c r="Q109" i="13"/>
  <c r="V109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I125" i="13"/>
  <c r="K125" i="13"/>
  <c r="K124" i="13" s="1"/>
  <c r="M125" i="13"/>
  <c r="O125" i="13"/>
  <c r="Q125" i="13"/>
  <c r="V125" i="13"/>
  <c r="V124" i="13" s="1"/>
  <c r="G126" i="13"/>
  <c r="G124" i="13" s="1"/>
  <c r="I126" i="13"/>
  <c r="K126" i="13"/>
  <c r="M126" i="13"/>
  <c r="O126" i="13"/>
  <c r="O124" i="13" s="1"/>
  <c r="Q126" i="13"/>
  <c r="V126" i="13"/>
  <c r="G127" i="13"/>
  <c r="M127" i="13" s="1"/>
  <c r="I127" i="13"/>
  <c r="K127" i="13"/>
  <c r="O127" i="13"/>
  <c r="Q127" i="13"/>
  <c r="V127" i="13"/>
  <c r="G128" i="13"/>
  <c r="M128" i="13" s="1"/>
  <c r="I128" i="13"/>
  <c r="I124" i="13" s="1"/>
  <c r="K128" i="13"/>
  <c r="O128" i="13"/>
  <c r="Q128" i="13"/>
  <c r="Q124" i="13" s="1"/>
  <c r="V128" i="13"/>
  <c r="G129" i="13"/>
  <c r="I129" i="13"/>
  <c r="K129" i="13"/>
  <c r="M129" i="13"/>
  <c r="O129" i="13"/>
  <c r="Q129" i="13"/>
  <c r="V129" i="13"/>
  <c r="G132" i="13"/>
  <c r="I132" i="13"/>
  <c r="K132" i="13"/>
  <c r="M132" i="13"/>
  <c r="O132" i="13"/>
  <c r="Q132" i="13"/>
  <c r="V132" i="13"/>
  <c r="G133" i="13"/>
  <c r="M133" i="13" s="1"/>
  <c r="I133" i="13"/>
  <c r="K133" i="13"/>
  <c r="O133" i="13"/>
  <c r="Q133" i="13"/>
  <c r="V133" i="13"/>
  <c r="G136" i="13"/>
  <c r="M136" i="13" s="1"/>
  <c r="I136" i="13"/>
  <c r="K136" i="13"/>
  <c r="O136" i="13"/>
  <c r="Q136" i="13"/>
  <c r="V136" i="13"/>
  <c r="G137" i="13"/>
  <c r="I137" i="13"/>
  <c r="K137" i="13"/>
  <c r="M137" i="13"/>
  <c r="O137" i="13"/>
  <c r="Q137" i="13"/>
  <c r="V137" i="13"/>
  <c r="G138" i="13"/>
  <c r="I138" i="13"/>
  <c r="K138" i="13"/>
  <c r="M138" i="13"/>
  <c r="O138" i="13"/>
  <c r="Q138" i="13"/>
  <c r="V138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I141" i="13"/>
  <c r="K141" i="13"/>
  <c r="M141" i="13"/>
  <c r="O141" i="13"/>
  <c r="Q141" i="13"/>
  <c r="V141" i="13"/>
  <c r="G142" i="13"/>
  <c r="I142" i="13"/>
  <c r="K142" i="13"/>
  <c r="M142" i="13"/>
  <c r="O142" i="13"/>
  <c r="Q142" i="13"/>
  <c r="V142" i="13"/>
  <c r="G143" i="13"/>
  <c r="I143" i="13"/>
  <c r="K143" i="13"/>
  <c r="M143" i="13"/>
  <c r="O143" i="13"/>
  <c r="Q143" i="13"/>
  <c r="V143" i="13"/>
  <c r="G144" i="13"/>
  <c r="M144" i="13" s="1"/>
  <c r="I144" i="13"/>
  <c r="K144" i="13"/>
  <c r="O144" i="13"/>
  <c r="Q144" i="13"/>
  <c r="V144" i="13"/>
  <c r="G147" i="13"/>
  <c r="I147" i="13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6" i="13"/>
  <c r="M156" i="13" s="1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I163" i="13"/>
  <c r="K163" i="13"/>
  <c r="M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I165" i="13"/>
  <c r="K165" i="13"/>
  <c r="M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0" i="13"/>
  <c r="I170" i="13"/>
  <c r="K170" i="13"/>
  <c r="M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I174" i="13"/>
  <c r="K174" i="13"/>
  <c r="M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I178" i="13"/>
  <c r="K178" i="13"/>
  <c r="M178" i="13"/>
  <c r="O178" i="13"/>
  <c r="Q178" i="13"/>
  <c r="V178" i="13"/>
  <c r="G180" i="13"/>
  <c r="M180" i="13" s="1"/>
  <c r="I180" i="13"/>
  <c r="I179" i="13" s="1"/>
  <c r="K180" i="13"/>
  <c r="K179" i="13" s="1"/>
  <c r="O180" i="13"/>
  <c r="O179" i="13" s="1"/>
  <c r="Q180" i="13"/>
  <c r="Q179" i="13" s="1"/>
  <c r="V180" i="13"/>
  <c r="V179" i="13" s="1"/>
  <c r="G181" i="13"/>
  <c r="I181" i="13"/>
  <c r="K181" i="13"/>
  <c r="M181" i="13"/>
  <c r="O181" i="13"/>
  <c r="Q181" i="13"/>
  <c r="V181" i="13"/>
  <c r="G182" i="13"/>
  <c r="I182" i="13"/>
  <c r="K182" i="13"/>
  <c r="M182" i="13"/>
  <c r="O182" i="13"/>
  <c r="Q182" i="13"/>
  <c r="V182" i="13"/>
  <c r="G185" i="13"/>
  <c r="I185" i="13"/>
  <c r="K185" i="13"/>
  <c r="M185" i="13"/>
  <c r="O185" i="13"/>
  <c r="Q185" i="13"/>
  <c r="V185" i="13"/>
  <c r="G188" i="13"/>
  <c r="M188" i="13" s="1"/>
  <c r="I188" i="13"/>
  <c r="K188" i="13"/>
  <c r="O188" i="13"/>
  <c r="Q188" i="13"/>
  <c r="V188" i="13"/>
  <c r="G191" i="13"/>
  <c r="I191" i="13"/>
  <c r="K191" i="13"/>
  <c r="M191" i="13"/>
  <c r="O191" i="13"/>
  <c r="Q191" i="13"/>
  <c r="V191" i="13"/>
  <c r="G194" i="13"/>
  <c r="I194" i="13"/>
  <c r="K194" i="13"/>
  <c r="M194" i="13"/>
  <c r="O194" i="13"/>
  <c r="Q194" i="13"/>
  <c r="V194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09" i="13"/>
  <c r="I209" i="13"/>
  <c r="K209" i="13"/>
  <c r="M209" i="13"/>
  <c r="O209" i="13"/>
  <c r="Q209" i="13"/>
  <c r="V209" i="13"/>
  <c r="G212" i="13"/>
  <c r="M212" i="13" s="1"/>
  <c r="I212" i="13"/>
  <c r="K212" i="13"/>
  <c r="O212" i="13"/>
  <c r="Q212" i="13"/>
  <c r="V212" i="13"/>
  <c r="G215" i="13"/>
  <c r="I215" i="13"/>
  <c r="K215" i="13"/>
  <c r="M215" i="13"/>
  <c r="O215" i="13"/>
  <c r="Q215" i="13"/>
  <c r="V215" i="13"/>
  <c r="G218" i="13"/>
  <c r="I218" i="13"/>
  <c r="K218" i="13"/>
  <c r="M218" i="13"/>
  <c r="O218" i="13"/>
  <c r="Q218" i="13"/>
  <c r="V218" i="13"/>
  <c r="G221" i="13"/>
  <c r="I221" i="13"/>
  <c r="K221" i="13"/>
  <c r="M221" i="13"/>
  <c r="O221" i="13"/>
  <c r="Q221" i="13"/>
  <c r="V221" i="13"/>
  <c r="G224" i="13"/>
  <c r="M224" i="13" s="1"/>
  <c r="I224" i="13"/>
  <c r="K224" i="13"/>
  <c r="O224" i="13"/>
  <c r="Q224" i="13"/>
  <c r="V224" i="13"/>
  <c r="G227" i="13"/>
  <c r="I227" i="13"/>
  <c r="K227" i="13"/>
  <c r="M227" i="13"/>
  <c r="O227" i="13"/>
  <c r="Q227" i="13"/>
  <c r="V227" i="13"/>
  <c r="G230" i="13"/>
  <c r="I230" i="13"/>
  <c r="K230" i="13"/>
  <c r="M230" i="13"/>
  <c r="O230" i="13"/>
  <c r="Q230" i="13"/>
  <c r="V230" i="13"/>
  <c r="G233" i="13"/>
  <c r="I233" i="13"/>
  <c r="K233" i="13"/>
  <c r="M233" i="13"/>
  <c r="O233" i="13"/>
  <c r="Q233" i="13"/>
  <c r="V233" i="13"/>
  <c r="G236" i="13"/>
  <c r="M236" i="13" s="1"/>
  <c r="I236" i="13"/>
  <c r="K236" i="13"/>
  <c r="O236" i="13"/>
  <c r="Q236" i="13"/>
  <c r="V236" i="13"/>
  <c r="G239" i="13"/>
  <c r="I239" i="13"/>
  <c r="K239" i="13"/>
  <c r="M239" i="13"/>
  <c r="O239" i="13"/>
  <c r="Q239" i="13"/>
  <c r="V239" i="13"/>
  <c r="G242" i="13"/>
  <c r="I242" i="13"/>
  <c r="K242" i="13"/>
  <c r="M242" i="13"/>
  <c r="O242" i="13"/>
  <c r="Q242" i="13"/>
  <c r="V242" i="13"/>
  <c r="G245" i="13"/>
  <c r="I245" i="13"/>
  <c r="K245" i="13"/>
  <c r="M245" i="13"/>
  <c r="O245" i="13"/>
  <c r="Q245" i="13"/>
  <c r="V245" i="13"/>
  <c r="G248" i="13"/>
  <c r="M248" i="13" s="1"/>
  <c r="I248" i="13"/>
  <c r="K248" i="13"/>
  <c r="O248" i="13"/>
  <c r="Q248" i="13"/>
  <c r="V248" i="13"/>
  <c r="G249" i="13"/>
  <c r="I249" i="13"/>
  <c r="K249" i="13"/>
  <c r="M249" i="13"/>
  <c r="O249" i="13"/>
  <c r="Q249" i="13"/>
  <c r="V249" i="13"/>
  <c r="G250" i="13"/>
  <c r="I250" i="13"/>
  <c r="K250" i="13"/>
  <c r="M250" i="13"/>
  <c r="O250" i="13"/>
  <c r="Q250" i="13"/>
  <c r="V250" i="13"/>
  <c r="G251" i="13"/>
  <c r="I251" i="13"/>
  <c r="K251" i="13"/>
  <c r="M251" i="13"/>
  <c r="O251" i="13"/>
  <c r="Q251" i="13"/>
  <c r="V251" i="13"/>
  <c r="G252" i="13"/>
  <c r="M252" i="13" s="1"/>
  <c r="I252" i="13"/>
  <c r="K252" i="13"/>
  <c r="O252" i="13"/>
  <c r="Q252" i="13"/>
  <c r="V252" i="13"/>
  <c r="I253" i="13"/>
  <c r="Q253" i="13"/>
  <c r="G254" i="13"/>
  <c r="G253" i="13" s="1"/>
  <c r="I254" i="13"/>
  <c r="K254" i="13"/>
  <c r="K253" i="13" s="1"/>
  <c r="M254" i="13"/>
  <c r="M253" i="13" s="1"/>
  <c r="O254" i="13"/>
  <c r="O253" i="13" s="1"/>
  <c r="Q254" i="13"/>
  <c r="V254" i="13"/>
  <c r="V253" i="13" s="1"/>
  <c r="G255" i="13"/>
  <c r="I255" i="13"/>
  <c r="K255" i="13"/>
  <c r="M255" i="13"/>
  <c r="O255" i="13"/>
  <c r="Q255" i="13"/>
  <c r="V255" i="13"/>
  <c r="G256" i="13"/>
  <c r="G257" i="13"/>
  <c r="I257" i="13"/>
  <c r="I256" i="13" s="1"/>
  <c r="K257" i="13"/>
  <c r="K256" i="13" s="1"/>
  <c r="M257" i="13"/>
  <c r="O257" i="13"/>
  <c r="Q257" i="13"/>
  <c r="Q256" i="13" s="1"/>
  <c r="V257" i="13"/>
  <c r="V256" i="13" s="1"/>
  <c r="G258" i="13"/>
  <c r="I258" i="13"/>
  <c r="K258" i="13"/>
  <c r="M258" i="13"/>
  <c r="O258" i="13"/>
  <c r="Q258" i="13"/>
  <c r="V258" i="13"/>
  <c r="G259" i="13"/>
  <c r="I259" i="13"/>
  <c r="K259" i="13"/>
  <c r="M259" i="13"/>
  <c r="O259" i="13"/>
  <c r="Q259" i="13"/>
  <c r="V259" i="13"/>
  <c r="G260" i="13"/>
  <c r="M260" i="13" s="1"/>
  <c r="I260" i="13"/>
  <c r="K260" i="13"/>
  <c r="O260" i="13"/>
  <c r="O256" i="13" s="1"/>
  <c r="Q260" i="13"/>
  <c r="V260" i="13"/>
  <c r="G261" i="13"/>
  <c r="I261" i="13"/>
  <c r="K261" i="13"/>
  <c r="M261" i="13"/>
  <c r="O261" i="13"/>
  <c r="Q261" i="13"/>
  <c r="V261" i="13"/>
  <c r="G267" i="13"/>
  <c r="I267" i="13"/>
  <c r="K267" i="13"/>
  <c r="M267" i="13"/>
  <c r="O267" i="13"/>
  <c r="Q267" i="13"/>
  <c r="V267" i="13"/>
  <c r="G270" i="13"/>
  <c r="I270" i="13"/>
  <c r="K270" i="13"/>
  <c r="M270" i="13"/>
  <c r="O270" i="13"/>
  <c r="Q270" i="13"/>
  <c r="V270" i="13"/>
  <c r="G271" i="13"/>
  <c r="M271" i="13" s="1"/>
  <c r="I271" i="13"/>
  <c r="K271" i="13"/>
  <c r="O271" i="13"/>
  <c r="Q271" i="13"/>
  <c r="V271" i="13"/>
  <c r="G272" i="13"/>
  <c r="I272" i="13"/>
  <c r="K272" i="13"/>
  <c r="M272" i="13"/>
  <c r="O272" i="13"/>
  <c r="Q272" i="13"/>
  <c r="V272" i="13"/>
  <c r="G273" i="13"/>
  <c r="M273" i="13" s="1"/>
  <c r="I273" i="13"/>
  <c r="K273" i="13"/>
  <c r="O273" i="13"/>
  <c r="Q273" i="13"/>
  <c r="V273" i="13"/>
  <c r="G275" i="13"/>
  <c r="M275" i="13" s="1"/>
  <c r="M274" i="13" s="1"/>
  <c r="I275" i="13"/>
  <c r="I274" i="13" s="1"/>
  <c r="K275" i="13"/>
  <c r="K274" i="13" s="1"/>
  <c r="O275" i="13"/>
  <c r="O274" i="13" s="1"/>
  <c r="Q275" i="13"/>
  <c r="Q274" i="13" s="1"/>
  <c r="V275" i="13"/>
  <c r="V274" i="13" s="1"/>
  <c r="G276" i="13"/>
  <c r="I276" i="13"/>
  <c r="K276" i="13"/>
  <c r="M276" i="13"/>
  <c r="O276" i="13"/>
  <c r="Q276" i="13"/>
  <c r="V276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AE280" i="13"/>
  <c r="G101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I30" i="12" s="1"/>
  <c r="K31" i="12"/>
  <c r="M31" i="12"/>
  <c r="O31" i="12"/>
  <c r="Q31" i="12"/>
  <c r="Q30" i="12" s="1"/>
  <c r="V31" i="12"/>
  <c r="G32" i="12"/>
  <c r="M32" i="12" s="1"/>
  <c r="I32" i="12"/>
  <c r="K32" i="12"/>
  <c r="K30" i="12" s="1"/>
  <c r="O32" i="12"/>
  <c r="Q32" i="12"/>
  <c r="V32" i="12"/>
  <c r="V30" i="12" s="1"/>
  <c r="G33" i="12"/>
  <c r="I33" i="12"/>
  <c r="K33" i="12"/>
  <c r="M33" i="12"/>
  <c r="O33" i="12"/>
  <c r="Q33" i="12"/>
  <c r="V33" i="12"/>
  <c r="G34" i="12"/>
  <c r="G30" i="12" s="1"/>
  <c r="I34" i="12"/>
  <c r="K34" i="12"/>
  <c r="O34" i="12"/>
  <c r="O30" i="12" s="1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5" i="12"/>
  <c r="G54" i="12" s="1"/>
  <c r="I55" i="12"/>
  <c r="I54" i="12" s="1"/>
  <c r="K55" i="12"/>
  <c r="K54" i="12" s="1"/>
  <c r="O55" i="12"/>
  <c r="O54" i="12" s="1"/>
  <c r="Q55" i="12"/>
  <c r="Q54" i="12" s="1"/>
  <c r="V55" i="12"/>
  <c r="V54" i="12" s="1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6" i="12"/>
  <c r="I66" i="12"/>
  <c r="K66" i="12"/>
  <c r="M66" i="12"/>
  <c r="O66" i="12"/>
  <c r="Q66" i="12"/>
  <c r="V66" i="12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Q82" i="12"/>
  <c r="V82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2" i="12"/>
  <c r="G91" i="12" s="1"/>
  <c r="I92" i="12"/>
  <c r="I91" i="12" s="1"/>
  <c r="K92" i="12"/>
  <c r="K91" i="12" s="1"/>
  <c r="O92" i="12"/>
  <c r="O91" i="12" s="1"/>
  <c r="Q92" i="12"/>
  <c r="Q91" i="12" s="1"/>
  <c r="V92" i="12"/>
  <c r="V91" i="12" s="1"/>
  <c r="G93" i="12"/>
  <c r="I93" i="12"/>
  <c r="K93" i="12"/>
  <c r="M93" i="12"/>
  <c r="O93" i="12"/>
  <c r="Q93" i="12"/>
  <c r="V93" i="12"/>
  <c r="G95" i="12"/>
  <c r="I95" i="12"/>
  <c r="I94" i="12" s="1"/>
  <c r="K95" i="12"/>
  <c r="M95" i="12"/>
  <c r="O95" i="12"/>
  <c r="Q95" i="12"/>
  <c r="Q94" i="12" s="1"/>
  <c r="V95" i="12"/>
  <c r="G96" i="12"/>
  <c r="G94" i="12" s="1"/>
  <c r="I96" i="12"/>
  <c r="K96" i="12"/>
  <c r="O96" i="12"/>
  <c r="O94" i="12" s="1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K94" i="12" s="1"/>
  <c r="O98" i="12"/>
  <c r="Q98" i="12"/>
  <c r="V98" i="12"/>
  <c r="V94" i="12" s="1"/>
  <c r="G99" i="12"/>
  <c r="I99" i="12"/>
  <c r="K99" i="12"/>
  <c r="M99" i="12"/>
  <c r="O99" i="12"/>
  <c r="Q99" i="12"/>
  <c r="V99" i="12"/>
  <c r="AE101" i="12"/>
  <c r="AF101" i="12"/>
  <c r="I20" i="1"/>
  <c r="I19" i="1"/>
  <c r="I18" i="1"/>
  <c r="I17" i="1"/>
  <c r="I16" i="1"/>
  <c r="I214" i="1"/>
  <c r="J213" i="1" s="1"/>
  <c r="F67" i="1"/>
  <c r="G23" i="1" s="1"/>
  <c r="G67" i="1"/>
  <c r="G25" i="1" s="1"/>
  <c r="H67" i="1"/>
  <c r="I67" i="1"/>
  <c r="J66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77" i="1" l="1"/>
  <c r="J200" i="1"/>
  <c r="J208" i="1"/>
  <c r="J74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J192" i="1"/>
  <c r="J194" i="1"/>
  <c r="J196" i="1"/>
  <c r="J198" i="1"/>
  <c r="J206" i="1"/>
  <c r="J75" i="1"/>
  <c r="J204" i="1"/>
  <c r="J212" i="1"/>
  <c r="J76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193" i="1"/>
  <c r="J195" i="1"/>
  <c r="J197" i="1"/>
  <c r="J202" i="1"/>
  <c r="J210" i="1"/>
  <c r="A27" i="1"/>
  <c r="AF34" i="36"/>
  <c r="M13" i="36"/>
  <c r="M8" i="36" s="1"/>
  <c r="M9" i="35"/>
  <c r="M8" i="35" s="1"/>
  <c r="AF26" i="35"/>
  <c r="M9" i="34"/>
  <c r="M8" i="34" s="1"/>
  <c r="AF105" i="34"/>
  <c r="M36" i="33"/>
  <c r="M52" i="33"/>
  <c r="M49" i="33" s="1"/>
  <c r="M48" i="33"/>
  <c r="M47" i="33" s="1"/>
  <c r="M40" i="33"/>
  <c r="M39" i="33" s="1"/>
  <c r="M18" i="33"/>
  <c r="M8" i="33" s="1"/>
  <c r="M32" i="32"/>
  <c r="M28" i="32" s="1"/>
  <c r="M12" i="32"/>
  <c r="M8" i="32" s="1"/>
  <c r="M24" i="31"/>
  <c r="M21" i="31" s="1"/>
  <c r="M12" i="31"/>
  <c r="M8" i="31" s="1"/>
  <c r="M27" i="30"/>
  <c r="M26" i="30" s="1"/>
  <c r="M19" i="30"/>
  <c r="M8" i="30" s="1"/>
  <c r="M27" i="29"/>
  <c r="G27" i="29"/>
  <c r="M9" i="29"/>
  <c r="M8" i="29" s="1"/>
  <c r="AF33" i="29"/>
  <c r="M26" i="29"/>
  <c r="M25" i="29" s="1"/>
  <c r="M21" i="29"/>
  <c r="M20" i="29" s="1"/>
  <c r="M1586" i="27"/>
  <c r="M1575" i="27"/>
  <c r="M1282" i="27"/>
  <c r="M1134" i="27"/>
  <c r="M1352" i="27"/>
  <c r="M1574" i="27"/>
  <c r="M1573" i="27" s="1"/>
  <c r="M1565" i="27"/>
  <c r="M1564" i="27" s="1"/>
  <c r="M1560" i="27"/>
  <c r="M1559" i="27" s="1"/>
  <c r="M1351" i="27"/>
  <c r="M1341" i="27" s="1"/>
  <c r="M1335" i="27"/>
  <c r="M1334" i="27" s="1"/>
  <c r="M1325" i="27"/>
  <c r="M1311" i="27" s="1"/>
  <c r="G1282" i="27"/>
  <c r="M1249" i="27"/>
  <c r="M1248" i="27" s="1"/>
  <c r="M544" i="27"/>
  <c r="M332" i="27"/>
  <c r="M171" i="27"/>
  <c r="G1276" i="27"/>
  <c r="K895" i="27"/>
  <c r="Q895" i="27"/>
  <c r="I895" i="27"/>
  <c r="M844" i="27"/>
  <c r="M805" i="27"/>
  <c r="M782" i="27"/>
  <c r="M698" i="27"/>
  <c r="M8" i="27"/>
  <c r="M914" i="27"/>
  <c r="M895" i="27" s="1"/>
  <c r="G895" i="27"/>
  <c r="V895" i="27"/>
  <c r="M626" i="27"/>
  <c r="M535" i="27"/>
  <c r="M148" i="27"/>
  <c r="G844" i="27"/>
  <c r="G805" i="27"/>
  <c r="G782" i="27"/>
  <c r="G626" i="27"/>
  <c r="G535" i="27"/>
  <c r="M705" i="27"/>
  <c r="M703" i="27" s="1"/>
  <c r="G698" i="27"/>
  <c r="G8" i="27"/>
  <c r="G332" i="27"/>
  <c r="G171" i="27"/>
  <c r="M153" i="27"/>
  <c r="M73" i="27"/>
  <c r="M68" i="27" s="1"/>
  <c r="M61" i="27"/>
  <c r="M53" i="27" s="1"/>
  <c r="M527" i="27"/>
  <c r="M510" i="27" s="1"/>
  <c r="AF77" i="26"/>
  <c r="M66" i="26"/>
  <c r="M59" i="26" s="1"/>
  <c r="M19" i="26"/>
  <c r="M8" i="26" s="1"/>
  <c r="M58" i="25"/>
  <c r="AF83" i="25"/>
  <c r="M54" i="25"/>
  <c r="M53" i="25" s="1"/>
  <c r="M9" i="25"/>
  <c r="M8" i="25" s="1"/>
  <c r="M120" i="24"/>
  <c r="M119" i="24" s="1"/>
  <c r="G117" i="24"/>
  <c r="M63" i="24"/>
  <c r="M56" i="24" s="1"/>
  <c r="M19" i="24"/>
  <c r="M8" i="24" s="1"/>
  <c r="M296" i="23"/>
  <c r="M199" i="23"/>
  <c r="M327" i="23"/>
  <c r="G327" i="23"/>
  <c r="M322" i="23"/>
  <c r="M321" i="23" s="1"/>
  <c r="G315" i="23"/>
  <c r="G296" i="23"/>
  <c r="M290" i="23"/>
  <c r="M271" i="23" s="1"/>
  <c r="M258" i="23"/>
  <c r="M253" i="23" s="1"/>
  <c r="M195" i="23"/>
  <c r="M194" i="23" s="1"/>
  <c r="M126" i="23"/>
  <c r="M125" i="23" s="1"/>
  <c r="M122" i="23"/>
  <c r="M115" i="23" s="1"/>
  <c r="M102" i="23"/>
  <c r="M101" i="23" s="1"/>
  <c r="M16" i="23"/>
  <c r="M8" i="23" s="1"/>
  <c r="M78" i="22"/>
  <c r="M77" i="22" s="1"/>
  <c r="M58" i="22"/>
  <c r="M57" i="22" s="1"/>
  <c r="M40" i="22"/>
  <c r="M33" i="22" s="1"/>
  <c r="M12" i="22"/>
  <c r="M8" i="22" s="1"/>
  <c r="M37" i="21"/>
  <c r="M9" i="21"/>
  <c r="M8" i="21" s="1"/>
  <c r="M14" i="20"/>
  <c r="M23" i="20"/>
  <c r="M12" i="20"/>
  <c r="M11" i="20" s="1"/>
  <c r="G23" i="20"/>
  <c r="M31" i="19"/>
  <c r="M23" i="19" s="1"/>
  <c r="AF63" i="19"/>
  <c r="M22" i="18"/>
  <c r="M33" i="18"/>
  <c r="M59" i="18"/>
  <c r="M55" i="18" s="1"/>
  <c r="M51" i="18"/>
  <c r="M47" i="18" s="1"/>
  <c r="M16" i="18"/>
  <c r="M15" i="18" s="1"/>
  <c r="M12" i="18"/>
  <c r="M8" i="18" s="1"/>
  <c r="M24" i="17"/>
  <c r="M23" i="17" s="1"/>
  <c r="M12" i="17"/>
  <c r="M8" i="17" s="1"/>
  <c r="M47" i="16"/>
  <c r="M45" i="16" s="1"/>
  <c r="M39" i="16"/>
  <c r="M25" i="16"/>
  <c r="M8" i="16" s="1"/>
  <c r="M80" i="15"/>
  <c r="M68" i="15"/>
  <c r="M50" i="15"/>
  <c r="AF86" i="15"/>
  <c r="G80" i="15"/>
  <c r="M12" i="15"/>
  <c r="M8" i="15" s="1"/>
  <c r="G68" i="15"/>
  <c r="G50" i="15"/>
  <c r="M261" i="14"/>
  <c r="Q261" i="14"/>
  <c r="I261" i="14"/>
  <c r="M255" i="14"/>
  <c r="M253" i="14" s="1"/>
  <c r="G253" i="14"/>
  <c r="M221" i="14"/>
  <c r="M173" i="14"/>
  <c r="M154" i="14"/>
  <c r="G261" i="14"/>
  <c r="M247" i="14"/>
  <c r="G245" i="14"/>
  <c r="M245" i="14"/>
  <c r="M215" i="14"/>
  <c r="M201" i="14"/>
  <c r="M194" i="14"/>
  <c r="M179" i="14"/>
  <c r="Q253" i="14"/>
  <c r="I253" i="14"/>
  <c r="M251" i="14"/>
  <c r="M250" i="14" s="1"/>
  <c r="G250" i="14"/>
  <c r="M233" i="14"/>
  <c r="M191" i="14"/>
  <c r="M162" i="14"/>
  <c r="M150" i="14"/>
  <c r="G233" i="14"/>
  <c r="G221" i="14"/>
  <c r="G201" i="14"/>
  <c r="V117" i="14"/>
  <c r="K110" i="14"/>
  <c r="Q110" i="14"/>
  <c r="I110" i="14"/>
  <c r="M249" i="14"/>
  <c r="M248" i="14" s="1"/>
  <c r="M241" i="14"/>
  <c r="M240" i="14" s="1"/>
  <c r="G238" i="14"/>
  <c r="M237" i="14"/>
  <c r="M236" i="14" s="1"/>
  <c r="G226" i="14"/>
  <c r="M225" i="14"/>
  <c r="M224" i="14" s="1"/>
  <c r="M205" i="14"/>
  <c r="M204" i="14" s="1"/>
  <c r="G194" i="14"/>
  <c r="G162" i="14"/>
  <c r="G154" i="14"/>
  <c r="G150" i="14"/>
  <c r="G146" i="14"/>
  <c r="Q132" i="14"/>
  <c r="I132" i="14"/>
  <c r="G117" i="14"/>
  <c r="M118" i="14"/>
  <c r="M117" i="14" s="1"/>
  <c r="G110" i="14"/>
  <c r="M114" i="14"/>
  <c r="V110" i="14"/>
  <c r="G179" i="14"/>
  <c r="G132" i="14"/>
  <c r="M110" i="14"/>
  <c r="M78" i="14"/>
  <c r="M132" i="14"/>
  <c r="K117" i="14"/>
  <c r="G107" i="14"/>
  <c r="M106" i="14"/>
  <c r="M105" i="14" s="1"/>
  <c r="G103" i="14"/>
  <c r="M102" i="14"/>
  <c r="M101" i="14" s="1"/>
  <c r="G99" i="14"/>
  <c r="M98" i="14"/>
  <c r="M97" i="14" s="1"/>
  <c r="G95" i="14"/>
  <c r="M94" i="14"/>
  <c r="M93" i="14" s="1"/>
  <c r="G91" i="14"/>
  <c r="M86" i="14"/>
  <c r="M85" i="14" s="1"/>
  <c r="G83" i="14"/>
  <c r="M82" i="14"/>
  <c r="M81" i="14" s="1"/>
  <c r="G75" i="14"/>
  <c r="M74" i="14"/>
  <c r="M72" i="14" s="1"/>
  <c r="G67" i="14"/>
  <c r="M62" i="14"/>
  <c r="M61" i="14" s="1"/>
  <c r="M58" i="14"/>
  <c r="M54" i="14" s="1"/>
  <c r="G51" i="14"/>
  <c r="M50" i="14"/>
  <c r="M48" i="14" s="1"/>
  <c r="G43" i="14"/>
  <c r="G39" i="14"/>
  <c r="M38" i="14"/>
  <c r="M36" i="14" s="1"/>
  <c r="M26" i="14"/>
  <c r="M24" i="14" s="1"/>
  <c r="M12" i="14"/>
  <c r="M8" i="14" s="1"/>
  <c r="M67" i="13"/>
  <c r="M179" i="13"/>
  <c r="M256" i="13"/>
  <c r="M124" i="13"/>
  <c r="M42" i="13"/>
  <c r="AF280" i="13"/>
  <c r="G274" i="13"/>
  <c r="G179" i="13"/>
  <c r="G67" i="13"/>
  <c r="G42" i="13"/>
  <c r="M41" i="13"/>
  <c r="M37" i="13" s="1"/>
  <c r="M28" i="13"/>
  <c r="M24" i="13" s="1"/>
  <c r="M14" i="13"/>
  <c r="M8" i="13" s="1"/>
  <c r="M55" i="13"/>
  <c r="M54" i="13" s="1"/>
  <c r="M96" i="12"/>
  <c r="M94" i="12" s="1"/>
  <c r="M92" i="12"/>
  <c r="M91" i="12" s="1"/>
  <c r="M55" i="12"/>
  <c r="M54" i="12" s="1"/>
  <c r="M34" i="12"/>
  <c r="M30" i="12" s="1"/>
  <c r="M12" i="12"/>
  <c r="M8" i="12" s="1"/>
  <c r="I21" i="1"/>
  <c r="J199" i="1"/>
  <c r="J201" i="1"/>
  <c r="J203" i="1"/>
  <c r="J205" i="1"/>
  <c r="J207" i="1"/>
  <c r="J209" i="1"/>
  <c r="J211" i="1"/>
  <c r="J41" i="1"/>
  <c r="J45" i="1"/>
  <c r="J49" i="1"/>
  <c r="J51" i="1"/>
  <c r="J55" i="1"/>
  <c r="J59" i="1"/>
  <c r="J63" i="1"/>
  <c r="J65" i="1"/>
  <c r="J43" i="1"/>
  <c r="J47" i="1"/>
  <c r="J53" i="1"/>
  <c r="J57" i="1"/>
  <c r="J61" i="1"/>
  <c r="J39" i="1"/>
  <c r="J67" i="1" s="1"/>
  <c r="J42" i="1"/>
  <c r="J44" i="1"/>
  <c r="J46" i="1"/>
  <c r="J48" i="1"/>
  <c r="J50" i="1"/>
  <c r="J52" i="1"/>
  <c r="J54" i="1"/>
  <c r="J56" i="1"/>
  <c r="J58" i="1"/>
  <c r="J60" i="1"/>
  <c r="J62" i="1"/>
  <c r="J64" i="1"/>
  <c r="J214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EEBBFCE8-FACB-404C-91C1-7CD291C913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B523EB-5D4E-4DC5-8A6D-490A0350F5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3BC2084B-3844-4774-93C5-1A3685CEB8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7B4B12-98C5-4A12-B78F-116F0EA636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B9C9F92D-E2C9-456E-ABDD-6025C3A8CC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F8619D-FB7A-4DBE-AB0C-07D8D46411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F6C43358-BB7B-451A-A17A-BF3904F61C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235B08-3A0E-4CF9-9378-0557392482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EEB789C3-8080-4C35-81EC-5A46262C1B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D69DBD-D7C3-4B10-9553-E72A1BEDCE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DAB00BFF-D6D2-4C16-9FE9-119B1E2308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6CEAEB-419E-486B-9879-7EB39E201DC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7990CEBD-14B2-4C05-8DB8-3536D93E41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4A1052-9735-4770-A3A1-68D4584DFD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D3BFE82E-A59A-40BD-BE47-E6CA39D25F3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255083-BF39-40FC-A37B-AE3BB09673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0AC6E7FC-0BA5-4DEE-9A4F-6A27AA5A55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AE5638-5DAF-4A96-9212-0F898C5649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0731952B-7FEB-4D5F-952B-F17C59B888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5EB423-FF05-4BAF-BCB0-F0825E109C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0CAF3B64-4E4C-499B-B052-D3C9CBB565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9C6671-AF49-45D1-86C2-BB3159162D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7F8DAB99-B01A-4280-A1A7-4937F25A38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8E3A91-6A7E-4B37-A740-D98182C5C3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875FF9EF-C501-45FC-83DC-0E07A14ADD8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8CE89DE-F47E-4479-A406-4E6D195481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1316C7BD-E43C-4A37-8B47-85A4A7AFA4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9451E9-81EE-411F-B48D-790FA84AD3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338AFD8F-A6BB-4491-A808-19C6D1B643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FD58EC-5DDB-43F1-830D-95DE6C7446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B93A3383-F425-4062-9E83-2165CE4569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9B5D2F-3557-48F1-A168-46C2256BE2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2AD82FEC-DADF-4E20-85FC-6DFCEC5C41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5245DE-C305-4C3F-87D2-3A1BA5D0C8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62EF4011-B680-49BC-958B-296188AD81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94AC23-29F1-4E8D-99C1-21736F14A5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9E133716-62F5-42A3-8284-E9D518ED48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ED6C4A-9C43-4A7A-9653-9D22D54770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26514180-AEE1-44C7-95AE-AFF80998B8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3AA2E36-DA9F-49D4-8591-65974D705E6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E49CF092-C6B4-4964-BDC8-E81B56F9BA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9775C3-3AD5-4960-A924-DD072D3B50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1A808A9B-AC40-461B-920E-5ACEEEDB4A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621BD4-FF0E-41E1-BD83-FC94BBDEC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2DBCEC80-DC2F-46AB-913B-7F7BC1933C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306E63-9281-43AA-A51F-7D2F13AC34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98010ADE-52C2-4618-A0CE-B46F17AC7A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939DC6-0EAC-4DFE-B499-AD79A5C215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Jakub Kielar</author>
  </authors>
  <commentList>
    <comment ref="S6" authorId="0" shapeId="0" xr:uid="{F755F6E7-9BFC-4966-8659-BF80EAE950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CDAC9A-EB7E-4E01-AA91-AB561A61DE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<sst xmlns="http://schemas.openxmlformats.org/spreadsheetml/2006/main" count="16303" uniqueCount="3665">
  <si>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</si>
  <si>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</si>
  <si>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</si>
  <si>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</si>
  <si>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</si>
  <si>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</si>
  <si>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</si>
  <si>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</si>
  <si>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</si>
  <si>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</si>
  <si>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</si>
  <si>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</si>
  <si>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</si>
  <si>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</si>
  <si>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</si>
  <si>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</si>
  <si>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</si>
  <si>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</si>
  <si>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</si>
  <si>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</si>
  <si>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</si>
  <si>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</si>
  <si>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</si>
  <si>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</si>
  <si>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</si>
  <si>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</si>
  <si>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</si>
  <si>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</si>
  <si>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</si>
  <si>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</si>
  <si>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</si>
  <si>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</si>
  <si>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</si>
  <si>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</si>
  <si>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</si>
  <si>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</si>
  <si>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</si>
  <si>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</si>
  <si>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</si>
  <si>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</si>
  <si>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</si>
  <si>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</si>
  <si>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</si>
  <si>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029_1_1</t>
  </si>
  <si>
    <t>Městská policie - Stavební úpravy objektu na p.č. 2818, k.ú. Frýdek</t>
  </si>
  <si>
    <t>Stavba</t>
  </si>
  <si>
    <t>Stavební objekt</t>
  </si>
  <si>
    <t>01</t>
  </si>
  <si>
    <t>Objekt</t>
  </si>
  <si>
    <t>10</t>
  </si>
  <si>
    <t>VZT</t>
  </si>
  <si>
    <t>12</t>
  </si>
  <si>
    <t>ÚT</t>
  </si>
  <si>
    <t>14</t>
  </si>
  <si>
    <t>SILNO</t>
  </si>
  <si>
    <t>16</t>
  </si>
  <si>
    <t>SK+ICT</t>
  </si>
  <si>
    <t>17</t>
  </si>
  <si>
    <t>IP KAM</t>
  </si>
  <si>
    <t>18</t>
  </si>
  <si>
    <t>STA</t>
  </si>
  <si>
    <t>19</t>
  </si>
  <si>
    <t>EZS+EKV (STAVBA)</t>
  </si>
  <si>
    <t>2</t>
  </si>
  <si>
    <t>VON - Vedlejší a ostatní ...</t>
  </si>
  <si>
    <t>20</t>
  </si>
  <si>
    <t>EZS+EKV (TECHNOLOGIE)</t>
  </si>
  <si>
    <t>21</t>
  </si>
  <si>
    <t>KT</t>
  </si>
  <si>
    <t>23</t>
  </si>
  <si>
    <t>MAR</t>
  </si>
  <si>
    <t>24</t>
  </si>
  <si>
    <t>D.2 - SO 02 - ZPEVNĚNÉ PL...</t>
  </si>
  <si>
    <t>25</t>
  </si>
  <si>
    <t>D.3 - SO 03 - Dešťová kan...</t>
  </si>
  <si>
    <t>26</t>
  </si>
  <si>
    <t>D.4 - SO 04 - Přípojka vody</t>
  </si>
  <si>
    <t>27</t>
  </si>
  <si>
    <t>D.5 - SO 05 - Přípojka sp...</t>
  </si>
  <si>
    <t>3</t>
  </si>
  <si>
    <t>D.1.1 - Architektonicko-s...</t>
  </si>
  <si>
    <t>3.1</t>
  </si>
  <si>
    <t>Dodávka krovu</t>
  </si>
  <si>
    <t>31</t>
  </si>
  <si>
    <t>SK+ICT (2)</t>
  </si>
  <si>
    <t>32</t>
  </si>
  <si>
    <t>IP KAM (2)</t>
  </si>
  <si>
    <t>33</t>
  </si>
  <si>
    <t>EZS+EKV (STAVBA) (2)</t>
  </si>
  <si>
    <t>34</t>
  </si>
  <si>
    <t>KT (2)</t>
  </si>
  <si>
    <t>36</t>
  </si>
  <si>
    <t>Př.PLYNU</t>
  </si>
  <si>
    <t>5</t>
  </si>
  <si>
    <t>ZTI</t>
  </si>
  <si>
    <t>7</t>
  </si>
  <si>
    <t>PLYN</t>
  </si>
  <si>
    <t>9</t>
  </si>
  <si>
    <t>chlazení</t>
  </si>
  <si>
    <t>Celkem za stavbu</t>
  </si>
  <si>
    <t>CZK</t>
  </si>
  <si>
    <t>Rekapitulace dílů</t>
  </si>
  <si>
    <t>Typ dílu</t>
  </si>
  <si>
    <t>_1</t>
  </si>
  <si>
    <t>Dodávky</t>
  </si>
  <si>
    <t>_10</t>
  </si>
  <si>
    <t>Montáž krabic elektroinstalačních protahovacích nebo odbočných nástěnných plastových kruhových</t>
  </si>
  <si>
    <t>_11</t>
  </si>
  <si>
    <t>_12</t>
  </si>
  <si>
    <t>Montáž žlabů plastových</t>
  </si>
  <si>
    <t>_13</t>
  </si>
  <si>
    <t>PODLAHOVÁ KRABICE</t>
  </si>
  <si>
    <t>_14</t>
  </si>
  <si>
    <t>KABELOVÝ ŽLAB DRÁT - ŽÁROVÝ ZINEK</t>
  </si>
  <si>
    <t>_15</t>
  </si>
  <si>
    <t>Montáž protipožárně odolného profilu/lišty</t>
  </si>
  <si>
    <t>_16</t>
  </si>
  <si>
    <t>SVORKOVNICE KRABICOVÁ</t>
  </si>
  <si>
    <t>_17</t>
  </si>
  <si>
    <t>Montáž ostatních nosných prvků, příchytek dřevěných nebo plastových, počtu otvorů</t>
  </si>
  <si>
    <t>_18</t>
  </si>
  <si>
    <t>OCEL.NOSNÉ KONSTR.PRO PŘÍSTR. svítidlo G</t>
  </si>
  <si>
    <t>_19</t>
  </si>
  <si>
    <t>SPÍNAČE, PŘEPÍNAČE (se šroubovými svorkami)</t>
  </si>
  <si>
    <t>_2</t>
  </si>
  <si>
    <t>_20</t>
  </si>
  <si>
    <t>SPÍNAČ, OVLÁDAČ ŽALUZIOVÝ</t>
  </si>
  <si>
    <t>_21</t>
  </si>
  <si>
    <t>SPÍNAČ, PŘEPÍNAČ KOMPLETNÍ, oblé hrany, bílé lesklé  IP 44</t>
  </si>
  <si>
    <t>_22</t>
  </si>
  <si>
    <t>SPÍNAČ, PŘEPÍNAČ,  IP 44 (PLAST)</t>
  </si>
  <si>
    <t>_23</t>
  </si>
  <si>
    <t>OVLÁDAČ /TOTAL STOP</t>
  </si>
  <si>
    <t>_24</t>
  </si>
  <si>
    <t>SPÍNAČ TROJPÓLOVÝ PÁČKOVÝ-SPORÁKOVKA,230V</t>
  </si>
  <si>
    <t>_25</t>
  </si>
  <si>
    <t>SPÍNAČ</t>
  </si>
  <si>
    <t>_26</t>
  </si>
  <si>
    <t>SUPER-MULTIFUNKČNÍ RELÉ - do instalační krabice, pod vypínač,čidlo</t>
  </si>
  <si>
    <t>_27</t>
  </si>
  <si>
    <t>Montáž spínačů speciálních se zapojením vodičů</t>
  </si>
  <si>
    <t>_28</t>
  </si>
  <si>
    <t>Pohybové čidlo, komplet</t>
  </si>
  <si>
    <t>_29</t>
  </si>
  <si>
    <t>ZÁSUVKA NN  IP20</t>
  </si>
  <si>
    <t>_3</t>
  </si>
  <si>
    <t>Cena  svítidel a zdrojů vč. recyklačních poplatků</t>
  </si>
  <si>
    <t>_30</t>
  </si>
  <si>
    <t>ZÁSUVKA NN, S OCHRANOU PŘED PŘEPĚTÍM</t>
  </si>
  <si>
    <t>_31</t>
  </si>
  <si>
    <t>ZÁSUVKA NN, IP 44 (PLAST)p.o.</t>
  </si>
  <si>
    <t>_32</t>
  </si>
  <si>
    <t>ZÁSUVKA NN,  IP 44 (PLAST)</t>
  </si>
  <si>
    <t>_33</t>
  </si>
  <si>
    <t>Montáž zásuvek domovních se zapojením vodičů, chráněných v krabici 10/16A,pro prostředí venkovní neb</t>
  </si>
  <si>
    <t>_34</t>
  </si>
  <si>
    <t>Termostaty a hydrostaty</t>
  </si>
  <si>
    <t>_35</t>
  </si>
  <si>
    <t>KABEL SILOVÝ,IZOLACE PVC</t>
  </si>
  <si>
    <t>_37</t>
  </si>
  <si>
    <t>S FUNKČ.SCHOPNOSTÍ PŘI POŽÁRU</t>
  </si>
  <si>
    <t>_38</t>
  </si>
  <si>
    <t>ŠŇŮRA S IZOLACÍ PVC STÍNĚNÁ</t>
  </si>
  <si>
    <t>_39</t>
  </si>
  <si>
    <t>VODIČ PRO POSPOJOVÁNÍ</t>
  </si>
  <si>
    <t>_4</t>
  </si>
  <si>
    <t>Montáž svítidel žárovkových se zapojením vodičů průmyslových stropních přisazených</t>
  </si>
  <si>
    <t>_40</t>
  </si>
  <si>
    <t>UKONČENÍ  VODIČŮ V ROZVADĚČÍCH</t>
  </si>
  <si>
    <t>_41</t>
  </si>
  <si>
    <t>Ukončení vodičů izolovaných s označením a zapojením v rozváděči nebo na přístroji</t>
  </si>
  <si>
    <t>_42</t>
  </si>
  <si>
    <t>Ukončení vodičů izolovaných s označením a zapojením na svorkovnici s otevřením a uzavřením krytu</t>
  </si>
  <si>
    <t>_43</t>
  </si>
  <si>
    <t>Ukončení šňůr se zapojením</t>
  </si>
  <si>
    <t>_44</t>
  </si>
  <si>
    <t>Montáž hromosvodného vedení - svorek na potrubí</t>
  </si>
  <si>
    <t>_45</t>
  </si>
  <si>
    <t>EKVIPOTENCIONÁLNÍ SVORKOVNICE</t>
  </si>
  <si>
    <t>_46</t>
  </si>
  <si>
    <t>Montáž rozváděčů litinových, hliníkových nebo plastových sestavy hmotnosti</t>
  </si>
  <si>
    <t>_47</t>
  </si>
  <si>
    <t>SUSIČ RUKOU</t>
  </si>
  <si>
    <t>_48</t>
  </si>
  <si>
    <t>Zapojení zařízení - dodávka stavba</t>
  </si>
  <si>
    <t>_5</t>
  </si>
  <si>
    <t>Montáž a dodávka nouzových LED svítidel  se zapojením vodičů  nástěnných přisazených- 1 hod</t>
  </si>
  <si>
    <t>_50</t>
  </si>
  <si>
    <t>Vedení</t>
  </si>
  <si>
    <t>_51</t>
  </si>
  <si>
    <t>Montáž uzemňovacího vedení-doplňků</t>
  </si>
  <si>
    <t>_52</t>
  </si>
  <si>
    <t>Montáž zemnících tyčí délky</t>
  </si>
  <si>
    <t>_53</t>
  </si>
  <si>
    <t>Montáž hromosvodného vedení v.č.18</t>
  </si>
  <si>
    <t>_54</t>
  </si>
  <si>
    <t>PODPĚRA VEDENÍ</t>
  </si>
  <si>
    <t>_55</t>
  </si>
  <si>
    <t>SVORKA HROMOSVODNÍ,UZEMŇOVACÍ</t>
  </si>
  <si>
    <t>_58</t>
  </si>
  <si>
    <t>CIHELNEM DO PRUMERU 60mm</t>
  </si>
  <si>
    <t>_6</t>
  </si>
  <si>
    <t>Montáž a dodávka nouzových  LED se zapojením vodičů  vestavných -  1 hod</t>
  </si>
  <si>
    <t>_60</t>
  </si>
  <si>
    <t>BETON DO PRUMERU 60mm</t>
  </si>
  <si>
    <t>_62</t>
  </si>
  <si>
    <t>PRO KRABICE</t>
  </si>
  <si>
    <t>_64</t>
  </si>
  <si>
    <t>CIHELNEM - HLOUBKA 30mm</t>
  </si>
  <si>
    <t>_66</t>
  </si>
  <si>
    <t>CIHELNEM - HLOUBKA 50mm</t>
  </si>
  <si>
    <t>_68</t>
  </si>
  <si>
    <t>PODLAHÁCH - HLOUBKA 70mm</t>
  </si>
  <si>
    <t>_69</t>
  </si>
  <si>
    <t>HRUBA VYPLN RYH MALTOU</t>
  </si>
  <si>
    <t>_7</t>
  </si>
  <si>
    <t>SVĚTLOMET montáž+ dodávka</t>
  </si>
  <si>
    <t>_70</t>
  </si>
  <si>
    <t>ODVOZ SUTI A VYBOURANÝCH HMOT NA SKLÁDKU</t>
  </si>
  <si>
    <t>_71</t>
  </si>
  <si>
    <t>POPLATEK ZA SKLÁDKU</t>
  </si>
  <si>
    <t>_72</t>
  </si>
  <si>
    <t>HLOUBENÍ KABELOVÉ RÝHY</t>
  </si>
  <si>
    <t>_73</t>
  </si>
  <si>
    <t>ZÁHOZ KABELOVÉ RÝHY</t>
  </si>
  <si>
    <t>_74</t>
  </si>
  <si>
    <t>ZŘÍZENÍ KABELOVÉHO LOŽE</t>
  </si>
  <si>
    <t>_76</t>
  </si>
  <si>
    <t>ODVOZ ZEMINY</t>
  </si>
  <si>
    <t>_77</t>
  </si>
  <si>
    <t>ÚPRAVA POVRCHU</t>
  </si>
  <si>
    <t>_78</t>
  </si>
  <si>
    <t>_8</t>
  </si>
  <si>
    <t>Montáž trubek elektroinstalačních-plastových ohebných</t>
  </si>
  <si>
    <t>_80</t>
  </si>
  <si>
    <t>LESENOVE PODLAHY</t>
  </si>
  <si>
    <t>_82</t>
  </si>
  <si>
    <t>HODINOVE ZUCTOVACI SAZBY</t>
  </si>
  <si>
    <t>_83</t>
  </si>
  <si>
    <t>SPOLUPRACE S DODAVATELEM PRI</t>
  </si>
  <si>
    <t>_85</t>
  </si>
  <si>
    <t>DLE CSN 331500</t>
  </si>
  <si>
    <t>_9</t>
  </si>
  <si>
    <t>Montáž trubek páncéřových elektroinstalačních kovových ohebných</t>
  </si>
  <si>
    <t>1</t>
  </si>
  <si>
    <t>Demontáže</t>
  </si>
  <si>
    <t>Klimatizace</t>
  </si>
  <si>
    <t>Zemní práce</t>
  </si>
  <si>
    <t>Zakládání</t>
  </si>
  <si>
    <t>Svislé a kompletní konstrukce</t>
  </si>
  <si>
    <t>4</t>
  </si>
  <si>
    <t>Vodorovné konstrukce</t>
  </si>
  <si>
    <t>Komunikace</t>
  </si>
  <si>
    <t>Komunikace pozemní</t>
  </si>
  <si>
    <t>6</t>
  </si>
  <si>
    <t>Úpravy povrchů, podlahy a osazování výplní</t>
  </si>
  <si>
    <t>8</t>
  </si>
  <si>
    <t>Trubní vedení</t>
  </si>
  <si>
    <t>Ostatní konstrukce a práce, bourání</t>
  </si>
  <si>
    <t>95</t>
  </si>
  <si>
    <t>Různé dokončovací konstrukce a práce pozemních staveb</t>
  </si>
  <si>
    <t>997</t>
  </si>
  <si>
    <t>Přesun sutě</t>
  </si>
  <si>
    <t>Stavební úpravy</t>
  </si>
  <si>
    <t>998</t>
  </si>
  <si>
    <t>Přesun hmot</t>
  </si>
  <si>
    <t>999</t>
  </si>
  <si>
    <t>Ostatní</t>
  </si>
  <si>
    <t>D21</t>
  </si>
  <si>
    <t>Dodávka Elektro</t>
  </si>
  <si>
    <t>D22</t>
  </si>
  <si>
    <t>Dodávka MaR</t>
  </si>
  <si>
    <t>EKV</t>
  </si>
  <si>
    <t>El. zámky</t>
  </si>
  <si>
    <t>HZS</t>
  </si>
  <si>
    <t>Hodinové zúčtovací sazby</t>
  </si>
  <si>
    <t>Kabely</t>
  </si>
  <si>
    <t>OST</t>
  </si>
  <si>
    <t>OST1</t>
  </si>
  <si>
    <t>Výpis yprvků</t>
  </si>
  <si>
    <t>kanalizace vnitřní</t>
  </si>
  <si>
    <t>plynovod vnitřní</t>
  </si>
  <si>
    <t>PZTS</t>
  </si>
  <si>
    <t>ústředna</t>
  </si>
  <si>
    <t>VRN</t>
  </si>
  <si>
    <t>Vedlejší rozp.náklady</t>
  </si>
  <si>
    <t>VRN11</t>
  </si>
  <si>
    <t>VEDLEJŠÍ NÁKLADY STAVBY</t>
  </si>
  <si>
    <t>VRN91</t>
  </si>
  <si>
    <t>OSTATNÍ NÁKLADY STAVBY</t>
  </si>
  <si>
    <t>711</t>
  </si>
  <si>
    <t>Izolace proti vodě, vlhkosti a plynům</t>
  </si>
  <si>
    <t>712</t>
  </si>
  <si>
    <t>Povlakové krytiny</t>
  </si>
  <si>
    <t>713</t>
  </si>
  <si>
    <t>Izolace tepelné</t>
  </si>
  <si>
    <t>721</t>
  </si>
  <si>
    <t>Vnitřní kanalizace</t>
  </si>
  <si>
    <t>Zdravotechnika</t>
  </si>
  <si>
    <t>723</t>
  </si>
  <si>
    <t>Plynovod-armatury</t>
  </si>
  <si>
    <t>725</t>
  </si>
  <si>
    <t>Zdravotechnika - 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</si>
  <si>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</si>
  <si>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</si>
  <si>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</si>
  <si>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</si>
  <si>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</si>
  <si>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</si>
  <si>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</si>
  <si>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</si>
  <si>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</si>
  <si>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</si>
  <si>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</si>
  <si>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</si>
  <si>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</si>
  <si>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</si>
  <si>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</si>
  <si>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</si>
  <si>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</si>
  <si>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</si>
  <si>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</si>
  <si>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</si>
  <si>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</si>
  <si>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</si>
  <si>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775</t>
  </si>
  <si>
    <t>Podlahy skládané</t>
  </si>
  <si>
    <t>776</t>
  </si>
  <si>
    <t>Podlahy povlakové</t>
  </si>
  <si>
    <t>781</t>
  </si>
  <si>
    <t>Dokončovací práce - obklady</t>
  </si>
  <si>
    <t>783</t>
  </si>
  <si>
    <t>Dokončovací práce - nátěry</t>
  </si>
  <si>
    <t>Nátěry</t>
  </si>
  <si>
    <t>784</t>
  </si>
  <si>
    <t>Malby</t>
  </si>
  <si>
    <t>799</t>
  </si>
  <si>
    <t>M21</t>
  </si>
  <si>
    <t>Elektromontáže</t>
  </si>
  <si>
    <t>M23</t>
  </si>
  <si>
    <t>Montáže potrubí</t>
  </si>
  <si>
    <t>VN</t>
  </si>
  <si>
    <t>ON</t>
  </si>
  <si>
    <t>Položkový soupis prací a dodávek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</si>
  <si>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</si>
  <si>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</si>
  <si>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</si>
  <si>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</si>
  <si>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</si>
  <si>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</si>
  <si>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</si>
  <si>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</si>
  <si>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</si>
  <si>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</si>
  <si>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</si>
  <si>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</si>
  <si>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</si>
  <si>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</si>
  <si>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</si>
  <si>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</si>
  <si>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</si>
  <si>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</si>
  <si>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</si>
  <si>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</si>
  <si>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</si>
  <si>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</si>
  <si>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</si>
  <si>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</si>
  <si>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</si>
  <si>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/>
  </si>
  <si>
    <t>DIL</t>
  </si>
  <si>
    <t>Pol__0001</t>
  </si>
  <si>
    <t>RADIÁLNÍ VENTILÁTOR  d 100, 100m3/h,  25W/230</t>
  </si>
  <si>
    <t>kus</t>
  </si>
  <si>
    <t>Vlastní</t>
  </si>
  <si>
    <t>Indiv</t>
  </si>
  <si>
    <t>Práce</t>
  </si>
  <si>
    <t>POL1_1</t>
  </si>
  <si>
    <t>Pol__0002</t>
  </si>
  <si>
    <t>RADIÁLNÍ VENTILÁTOR  d 125, 150m3/h,  45W/230</t>
  </si>
  <si>
    <t>Pol__0003</t>
  </si>
  <si>
    <t>REDUKCE RED 125/100</t>
  </si>
  <si>
    <t>Pol__0004</t>
  </si>
  <si>
    <t>MONTÁŽ VENTILÁTORU</t>
  </si>
  <si>
    <t>Pol__0005</t>
  </si>
  <si>
    <t>ELEKTR.VENTIL ODVODNÍ d125, 150 m3/hod  10W/230</t>
  </si>
  <si>
    <t>Pol__0006</t>
  </si>
  <si>
    <t>MONTÁŽ VENTILU do d150</t>
  </si>
  <si>
    <t>Pol__0007</t>
  </si>
  <si>
    <t>VZT JEDNOTKA S REKUPERAČ.VÝMĚNÍKEM</t>
  </si>
  <si>
    <t>soub</t>
  </si>
  <si>
    <t>A EL.DOHŘÍVAČEM VZDUCHU, NÁSTĚNNÉ PROV.</t>
  </si>
  <si>
    <t>POP</t>
  </si>
  <si>
    <t>Q=490/490 m3/h , Pi= 2x 0,17kW/230V,</t>
  </si>
  <si>
    <t>el.dohřívač 0,6kW/230V, regulace vč. ovládání a čidel</t>
  </si>
  <si>
    <t>ovládací regulátor, komunikační kabeláž, odvod kondenzátu</t>
  </si>
  <si>
    <t>Pol__0008</t>
  </si>
  <si>
    <t>MONTÁŽ JEDNOTKY</t>
  </si>
  <si>
    <t>Pol__0009</t>
  </si>
  <si>
    <t>REGUL.OTÁČEK VENT.  PODSTROPNÍ PROVEDENÍ</t>
  </si>
  <si>
    <t>Q=1660/1660 m3/h , Pi= 2x 0,78kW/230V</t>
  </si>
  <si>
    <t>regulace vč. regulátoru pro ovládání , komunikační kabeláž</t>
  </si>
  <si>
    <t>kanálové čidlo teploty vzduchu</t>
  </si>
  <si>
    <t>pružné manžety d315, zařízení pro odvod kondenzátu</t>
  </si>
  <si>
    <t>Pol__0010</t>
  </si>
  <si>
    <t>ELEKTR. OHŘÍVAČ d 315  6kW/400V</t>
  </si>
  <si>
    <t>vč. vestavěných spínacích prvků</t>
  </si>
  <si>
    <t>Pol__0011</t>
  </si>
  <si>
    <t>MONTÁŽ JEDNOTKY VČ. OHŘÍVAČE</t>
  </si>
  <si>
    <t>Pol__0012</t>
  </si>
  <si>
    <t>PROTIDEŠŤ.ŽALUZIE S OKAPNIČKOU 200x200/d160</t>
  </si>
  <si>
    <t>Pol__0013</t>
  </si>
  <si>
    <t>PROTIDEŠŤ.ŽALUZIE S OKAPNIČKOU 300x300/d250</t>
  </si>
  <si>
    <t>Pol__0014</t>
  </si>
  <si>
    <t>MONTÁŽ ZALUZIÍ</t>
  </si>
  <si>
    <t>Pol__0015</t>
  </si>
  <si>
    <t>TALÍŘOVÝ VENTIL UNIVERZÁL d100 vč.rámečku</t>
  </si>
  <si>
    <t>Pol__0016</t>
  </si>
  <si>
    <t>TALÍŘOVÝ VENTIL UNIVERZÁL d125 vč.rámečku</t>
  </si>
  <si>
    <t>Pol__0017</t>
  </si>
  <si>
    <t>TALÍŘOVÝ VENTIL UNIVERZÁL d150 vč.rámečku</t>
  </si>
  <si>
    <t>Pol__0018</t>
  </si>
  <si>
    <t>MONTÁŽ VÝUSTKY DO POTRUBÍ</t>
  </si>
  <si>
    <t>Pol__0019</t>
  </si>
  <si>
    <t>KRUHOVÁ VÝUSTKA REGUL. d200 do podhledu SDK</t>
  </si>
  <si>
    <t>Pol__0020</t>
  </si>
  <si>
    <t>MONTÁŽ KRUHOVÉ VÝUSTKY</t>
  </si>
  <si>
    <t>Pol__0021</t>
  </si>
  <si>
    <t>PROTIDEŠŤOVÁ STŘÍŠKA RH 100</t>
  </si>
  <si>
    <t>Pol__0022</t>
  </si>
  <si>
    <t>PROTIDEŠŤOVÁ STŘÍŠKA RH 125</t>
  </si>
  <si>
    <t>Pol__0023</t>
  </si>
  <si>
    <t>PROTIDEŠŤOVÁ STŘÍŠKA RH 160</t>
  </si>
  <si>
    <t>Pol__0024</t>
  </si>
  <si>
    <t>MONTÁŽ PROTIDEŠŤ.STŘÍŠKY</t>
  </si>
  <si>
    <t>Pol__0025</t>
  </si>
  <si>
    <t>VÝFUKOVÁ HLAVICE VH 200</t>
  </si>
  <si>
    <t>Pol__0026</t>
  </si>
  <si>
    <t>VÝFUKOVÁ HLAVICE VH 315</t>
  </si>
  <si>
    <t>Pol__0027</t>
  </si>
  <si>
    <t>MONTÁŽ VÝFUKOVÉ HLAVICE</t>
  </si>
  <si>
    <t>Pol__0028</t>
  </si>
  <si>
    <t>NASÁVACÍ KUS NKS 315 vč.mžížky</t>
  </si>
  <si>
    <t>Pol__0029</t>
  </si>
  <si>
    <t>MONTÁŽ NASÁVACÍHO KUSU</t>
  </si>
  <si>
    <t>Pol__0030</t>
  </si>
  <si>
    <t>ŠKRTÍCÍ KLAPKA d160</t>
  </si>
  <si>
    <t>Pol__0031</t>
  </si>
  <si>
    <t>MONTÁŽ KLAPKY</t>
  </si>
  <si>
    <t>Pol__0032</t>
  </si>
  <si>
    <t>ZÁVĚS POTRUBÍ S OBJÍMKOU d 125-160</t>
  </si>
  <si>
    <t>Pol__0033</t>
  </si>
  <si>
    <t>ZÁVĚS POTRUBÍ S OBJÍMKOU d 200-315</t>
  </si>
  <si>
    <t>Popis</t>
  </si>
  <si>
    <t>Pol__0034</t>
  </si>
  <si>
    <t>FLEXOPOTRUBÍ d 100</t>
  </si>
  <si>
    <t>bm</t>
  </si>
  <si>
    <t>Pol__0035</t>
  </si>
  <si>
    <t>FLEXOPOTRUBÍ d 125</t>
  </si>
  <si>
    <t>Pol__0036</t>
  </si>
  <si>
    <t>FLEXOPOTRUBÍ d 160</t>
  </si>
  <si>
    <t>Pol__0037</t>
  </si>
  <si>
    <t>SONOFLEX d 203</t>
  </si>
  <si>
    <t>Pol__0038</t>
  </si>
  <si>
    <t>SONOFLEX d 315</t>
  </si>
  <si>
    <t>Pol__0039</t>
  </si>
  <si>
    <t>SONOFLEX d 254</t>
  </si>
  <si>
    <t>Pol__0040</t>
  </si>
  <si>
    <t>SPIRO POTRUBÍ d 100 vč.TVAROVEK</t>
  </si>
  <si>
    <t>OBLOUK SEGMENT. OS 90st. d100</t>
  </si>
  <si>
    <t>OBLOUK SEGMENT. OS 45st. d100</t>
  </si>
  <si>
    <t>ODBOČKA JEDNOSTRANNÁ 90st. 100/100</t>
  </si>
  <si>
    <t>KONCOVÝ KRYT 100</t>
  </si>
  <si>
    <t>Pol__0041</t>
  </si>
  <si>
    <t>SPIRO POTRUBÍ d 125 vč.TVAROVEK</t>
  </si>
  <si>
    <t>OBLOUK SEGMENT. OS 90st. d125</t>
  </si>
  <si>
    <t>ODBOČKA JEDNOSTRANNÁ 90st. 125/100-125</t>
  </si>
  <si>
    <t>KONCOVÝ KRYT 125</t>
  </si>
  <si>
    <t>Pol__0042</t>
  </si>
  <si>
    <t>SPIRO POTRUBÍ d 160 vč.TVAROVEK</t>
  </si>
  <si>
    <t>OBLOUK SEGMENT. OS 90st. d160</t>
  </si>
  <si>
    <t>ODBOČKA JEDNOSTRANNÁ 90st. 160/100-160</t>
  </si>
  <si>
    <t>PŘECHOD OSOVÝ 160/100-125</t>
  </si>
  <si>
    <t>KONCOVÝ KRYT 160</t>
  </si>
  <si>
    <t>Pol__0043</t>
  </si>
  <si>
    <t>SPIRO POTRUBÍ d 200 vč.TVAROVEK</t>
  </si>
  <si>
    <t>OBLOUK SEGMENT. OS 90st. d200</t>
  </si>
  <si>
    <t>ODBOČKA JEDNOSTRANNÁ 90st. 200/100-200</t>
  </si>
  <si>
    <t>PŘECHOD OSOVÝ 200/160</t>
  </si>
  <si>
    <t>KONCOVÝ KRYT 200</t>
  </si>
  <si>
    <t>Pol__0044</t>
  </si>
  <si>
    <t>SPIRO POTRUBÍ d 250 vč.TVAROVEK</t>
  </si>
  <si>
    <t>PŘECHOD OSOVÝ 250/200</t>
  </si>
  <si>
    <t>Pol__0045</t>
  </si>
  <si>
    <t>SPIRO POTRUBÍ d 315 vč.TVAROVEK</t>
  </si>
  <si>
    <t>OBLOUK SEGMENT. OS 90st. D315</t>
  </si>
  <si>
    <t>ODBOČKA JEDNOSTRANNÁ 90st. 315/100-315</t>
  </si>
  <si>
    <t>ODBOČKA OBOUSTRANNÁ 90st. 315/100/100</t>
  </si>
  <si>
    <t>PŘECHOD OSOVÝ 315/200</t>
  </si>
  <si>
    <t>KONCOVÝ KRYT 315</t>
  </si>
  <si>
    <t>Pol__0046</t>
  </si>
  <si>
    <t>MONTÁŽ POTRUBÍ KRUH.VČ.TVAROVEK DO 315</t>
  </si>
  <si>
    <t>Pol__0047</t>
  </si>
  <si>
    <t>MONTÁŽ POTRUBÍ OHEB.KRUH.VČ.TVAROVEK</t>
  </si>
  <si>
    <t>Pol__0048</t>
  </si>
  <si>
    <t>DOD.MONTÁŽ ATYP.ZÁM.K-CÍ DO 5 KG</t>
  </si>
  <si>
    <t>KG</t>
  </si>
  <si>
    <t>Pol__0049</t>
  </si>
  <si>
    <t>IZOLACE POTRUBÍ PÁSY PE IZ 10 + MONT</t>
  </si>
  <si>
    <t>Pol__0050</t>
  </si>
  <si>
    <t>IZOL.POTRUBÍ MINERÁL.VATOU EI 15 tl.50 mm + MONT</t>
  </si>
  <si>
    <t>m2</t>
  </si>
  <si>
    <t>Pol__0051</t>
  </si>
  <si>
    <t>Příslušenství, atyp.závěsy</t>
  </si>
  <si>
    <t>kg</t>
  </si>
  <si>
    <t>Pol__0052</t>
  </si>
  <si>
    <t>HZS -stavební výpomoc, lešení</t>
  </si>
  <si>
    <t>hod</t>
  </si>
  <si>
    <t>Pol__0053</t>
  </si>
  <si>
    <t>HZS -koordinace s elektro a MaR</t>
  </si>
  <si>
    <t>Pol__0054</t>
  </si>
  <si>
    <t>HZS -provozní zkoušky</t>
  </si>
  <si>
    <t>Pol__0055</t>
  </si>
  <si>
    <t>Dopravné,přesun hmot</t>
  </si>
  <si>
    <t>SUM</t>
  </si>
  <si>
    <t>END</t>
  </si>
  <si>
    <t>700-1</t>
  </si>
  <si>
    <t>Demontáž zařízení kotelen 1.NP a 2.NP</t>
  </si>
  <si>
    <t>733110806R00</t>
  </si>
  <si>
    <t>Demontáž potrubí z ocelových trubek závitových přes 15 do DN 32</t>
  </si>
  <si>
    <t>m</t>
  </si>
  <si>
    <t xml:space="preserve">1150 : </t>
  </si>
  <si>
    <t>VV</t>
  </si>
  <si>
    <t>1150</t>
  </si>
  <si>
    <t>733110808R00</t>
  </si>
  <si>
    <t>Demontáž potrubí z ocelových trubek závitových přes 32 do DN 50</t>
  </si>
  <si>
    <t>713400821R00</t>
  </si>
  <si>
    <t>Odstranění tepelné izolace potrubí pásy nebo foĺiemi
 potrubí</t>
  </si>
  <si>
    <t>733120826R00</t>
  </si>
  <si>
    <t>Demontáž potrubí z ocelových trubek hladkých přes 60,3 do D 89</t>
  </si>
  <si>
    <t>733191816R00</t>
  </si>
  <si>
    <t>Demontáž příslušenství potrubí - odřezání třmenových držáků bez demontáže konzol nebo výložníků
 do D 44,5</t>
  </si>
  <si>
    <t>733191823R00</t>
  </si>
  <si>
    <t>Demontáž příslušenství potrubí - odřezání třmenových držáků bez demontáže konzol nebo výložníků
 přes 44,5 do D 76</t>
  </si>
  <si>
    <t>733-5689</t>
  </si>
  <si>
    <t>Vypuštění systému UT objektu</t>
  </si>
  <si>
    <t>735111810R00</t>
  </si>
  <si>
    <t>Demontáž radiátorů litinových článkových</t>
  </si>
  <si>
    <t>733890801R00</t>
  </si>
  <si>
    <t>Vnitrostaveništní přemístění demontovaných hmot rozvodů potrubí vodorovně do 100 m
 z objektů výšky do 6 m</t>
  </si>
  <si>
    <t>t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</si>
  <si>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</si>
  <si>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</si>
  <si>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</si>
  <si>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</si>
  <si>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003</t>
  </si>
  <si>
    <t>Poplatek za skládku</t>
  </si>
  <si>
    <t>OPN</t>
  </si>
  <si>
    <t>POL13_0</t>
  </si>
  <si>
    <t>713111111R00</t>
  </si>
  <si>
    <t xml:space="preserve">Montáž tepelné izolace stropů kladené vrchem, volně,  </t>
  </si>
  <si>
    <t>POL1_7</t>
  </si>
  <si>
    <t xml:space="preserve">4+14+630+266+297+112+74 : </t>
  </si>
  <si>
    <t>1397</t>
  </si>
  <si>
    <t>7131106</t>
  </si>
  <si>
    <t>IZOLACE Z TRUBIC Z MIN. VLNY S AL 76/40</t>
  </si>
  <si>
    <t>7131107</t>
  </si>
  <si>
    <t>IZOLACE Z TRUBIC Z MIN. VLNY S AL 48/30</t>
  </si>
  <si>
    <t>283-77114.1</t>
  </si>
  <si>
    <t>Izolace potrubí Pe 35x20 mm</t>
  </si>
  <si>
    <t>283-77112.0</t>
  </si>
  <si>
    <t>Izolace potrubí Pe 28x20 mm</t>
  </si>
  <si>
    <t>283-77112</t>
  </si>
  <si>
    <t>Izolace potrubí Pe 22x13 mm</t>
  </si>
  <si>
    <t>283-77102.0</t>
  </si>
  <si>
    <t>Izolace potrubí Pe 18x13 mm</t>
  </si>
  <si>
    <t>283-77101</t>
  </si>
  <si>
    <t>Izolace potrubí Pe15 x 9 mm</t>
  </si>
  <si>
    <t>71311011</t>
  </si>
  <si>
    <t>IZOLACE Anuloidu</t>
  </si>
  <si>
    <t>kpl</t>
  </si>
  <si>
    <t>998713201R00</t>
  </si>
  <si>
    <t>Přesun hmot pro izolace tepelné v objektech výšky do 6 m</t>
  </si>
  <si>
    <t>721176101R00</t>
  </si>
  <si>
    <t>Potrubí HT připojovací vnější průměr D 32 mm, tloušťka stěny 1,8 mm, DN 30</t>
  </si>
  <si>
    <t>721-56</t>
  </si>
  <si>
    <t>Neutralizační box</t>
  </si>
  <si>
    <t>Specifikace</t>
  </si>
  <si>
    <t>POL3_0</t>
  </si>
  <si>
    <t>-napojení do kanalizace je součástí profese ZTI</t>
  </si>
  <si>
    <t>998721201R00</t>
  </si>
  <si>
    <t>Přesun hmot pro vnitřní kanalizaci v objektech výšky do 6 m</t>
  </si>
  <si>
    <t>731159316R00</t>
  </si>
  <si>
    <t>Montáž kotlů litinových teplovodních plynových o výhřevné ploše 2,3m2 do 6 článků</t>
  </si>
  <si>
    <t>soubor</t>
  </si>
  <si>
    <t>731-1</t>
  </si>
  <si>
    <t>Pl. kond. kotel  45 kW vč. Interface  pro zapojení do kaskády</t>
  </si>
  <si>
    <t>731412211R00</t>
  </si>
  <si>
    <t>Odkouření odkouření pro kondenzační turbo kotle, svislé koaxiální odkouření včetně střešního nástavce, systém 80/125 mm</t>
  </si>
  <si>
    <t>sada</t>
  </si>
  <si>
    <t>731412243R00</t>
  </si>
  <si>
    <t>Odkouření odkouření pro kondenzační turbo kotle, spalinový adaptér, systém 80/125 mm</t>
  </si>
  <si>
    <t>731412252R00</t>
  </si>
  <si>
    <t>Odkouření odkouření pro kondenzační turbo kotle, prodlužovací kus odkouření 1,0 m, systém 80/125 mm</t>
  </si>
  <si>
    <t>- přesný počet bude upřesněn při realizaci</t>
  </si>
  <si>
    <t>731412258R00</t>
  </si>
  <si>
    <t>Odkouření odkouření pro kondenzační turbo kotle, upevňovací trubkový třmen, systém 80/125 mm</t>
  </si>
  <si>
    <t>731412269R00</t>
  </si>
  <si>
    <t>Odkouření odkouření pro kondenzační turbo kotle, revizní otvor, systém 80/125 mm</t>
  </si>
  <si>
    <t>731412271R00</t>
  </si>
  <si>
    <t>Odkouření odkouření pro kondenzační turbo kotle, střešní průchodka pro šikmou střechu s olověným límcem (pro všechny typy krytin), systém 80/125 mm</t>
  </si>
  <si>
    <t>7312403</t>
  </si>
  <si>
    <t>Revize spal. cest</t>
  </si>
  <si>
    <t>998731201R00</t>
  </si>
  <si>
    <t>Přesun hmot pro kotelny umístěné ve výšce (hloubce) do 6 m</t>
  </si>
  <si>
    <t>732219315R00</t>
  </si>
  <si>
    <t>Montáž ohříváků vody zásobníkových stojatých, PN 0,6/0,6, do 1000 l</t>
  </si>
  <si>
    <t>732-1</t>
  </si>
  <si>
    <t>Zás. ohřívač  800 l vč. izol.</t>
  </si>
  <si>
    <t>732429112R00</t>
  </si>
  <si>
    <t>Čerpadla teplovodní Montáž čerpadel teplovodních oběhových spirálních DN 40</t>
  </si>
  <si>
    <t>732421325R00</t>
  </si>
  <si>
    <t>Čerpadla teplovodní oběhová mokroběžná, DN 32, dopravní výška 8 m</t>
  </si>
  <si>
    <t>732421323R00</t>
  </si>
  <si>
    <t>Čerpadla teplovodní oběhová mokroběžná, DN 32, dopravní výška 6 m</t>
  </si>
  <si>
    <t>732331517R00</t>
  </si>
  <si>
    <t>Nádoby expanzní tlakové Nádoby expanzní tlakové s membránou obsah 100 l</t>
  </si>
  <si>
    <t>732111120</t>
  </si>
  <si>
    <t>HVDT 8m3/h,  D159,  přip. DN 65</t>
  </si>
  <si>
    <t>KUS</t>
  </si>
  <si>
    <t>7312564</t>
  </si>
  <si>
    <t>Rozdělovač-sběrač modul 100, Kombi vč. izolace</t>
  </si>
  <si>
    <t>732199100RM1</t>
  </si>
  <si>
    <t>Montáž orientačních štítků s dodávkou orientačního štítku</t>
  </si>
  <si>
    <t>732331519R00</t>
  </si>
  <si>
    <t>Nádoby expanzní tlakové Nádoby expanzní tlakové s membránou obsah 200/100 l</t>
  </si>
  <si>
    <t>72356</t>
  </si>
  <si>
    <t>Automatický doplňovací ventil s oddělovačem zpětného toku</t>
  </si>
  <si>
    <t>998732201R00</t>
  </si>
  <si>
    <t>Přesun hmot pro strojovny v objektech výšky do 6 m</t>
  </si>
  <si>
    <t>733-56891</t>
  </si>
  <si>
    <t>Napuštění systému UT objektu</t>
  </si>
  <si>
    <t>733-1</t>
  </si>
  <si>
    <t>Upevňovací a spojovací materiál</t>
  </si>
  <si>
    <t xml:space="preserve">(570+266+297+116+74+4+14)/2 : </t>
  </si>
  <si>
    <t xml:space="preserve">-0,5 : </t>
  </si>
  <si>
    <t>670</t>
  </si>
  <si>
    <t>733161104R00</t>
  </si>
  <si>
    <t>Potrubí z trubek měděných včetně dodávky materiálu
 polotvrdé, D 15 mm, s 1,0 mm</t>
  </si>
  <si>
    <t xml:space="preserve">16+6+11+2*7+7+3+7+2+7+6+7+3+2 : </t>
  </si>
  <si>
    <t xml:space="preserve">7+2+7+2+5+7+7+7+16+7+7+16+7+16 : </t>
  </si>
  <si>
    <t xml:space="preserve">17+7+7+8+6+7+24+12 : </t>
  </si>
  <si>
    <t xml:space="preserve">5+7+8+7+3+3*6+12+4*7 : </t>
  </si>
  <si>
    <t xml:space="preserve">8+3+10+6 : </t>
  </si>
  <si>
    <t xml:space="preserve">12+12+12+14+6+6 : </t>
  </si>
  <si>
    <t xml:space="preserve">3+18+4+10+9+3+2 : </t>
  </si>
  <si>
    <t xml:space="preserve">90*0,6 : </t>
  </si>
  <si>
    <t xml:space="preserve">572*0,1+0,8 : </t>
  </si>
  <si>
    <t>630</t>
  </si>
  <si>
    <t>733161106R00</t>
  </si>
  <si>
    <t>Potrubí z trubek měděných včetně dodávky materiálu
 polotvrdé, D 18 mm, s 1,0 mm</t>
  </si>
  <si>
    <t xml:space="preserve">32+6 : </t>
  </si>
  <si>
    <t xml:space="preserve">8+24+7 : </t>
  </si>
  <si>
    <t xml:space="preserve">12 : </t>
  </si>
  <si>
    <t xml:space="preserve">13+8+16+8+8 : </t>
  </si>
  <si>
    <t xml:space="preserve">3+8+16 : </t>
  </si>
  <si>
    <t xml:space="preserve">24+10+8+15+15 : </t>
  </si>
  <si>
    <t xml:space="preserve">241*0,1+0,9 : </t>
  </si>
  <si>
    <t>266</t>
  </si>
  <si>
    <t>733161107R00</t>
  </si>
  <si>
    <t>Potrubí z trubek měděných včetně dodávky materiálu
 polotvrdé, D 22 mm, s 1,0 mm</t>
  </si>
  <si>
    <t xml:space="preserve">3+21+10+5+4 : </t>
  </si>
  <si>
    <t xml:space="preserve">10+12+8 : </t>
  </si>
  <si>
    <t xml:space="preserve">14+18 : </t>
  </si>
  <si>
    <t xml:space="preserve">22+3+6 : </t>
  </si>
  <si>
    <t xml:space="preserve">4+34+2 : </t>
  </si>
  <si>
    <t xml:space="preserve">6+8+16+14 : </t>
  </si>
  <si>
    <t xml:space="preserve">3+6+5+20+16 : </t>
  </si>
  <si>
    <t xml:space="preserve">270*0,1 : </t>
  </si>
  <si>
    <t>297</t>
  </si>
  <si>
    <t>733161108R00</t>
  </si>
  <si>
    <t>Potrubí z trubek měděných včetně dodávky materiálu
 tvrdé, D 28 mm, s 1,5 mm</t>
  </si>
  <si>
    <t xml:space="preserve">6+40+6+15 : </t>
  </si>
  <si>
    <t xml:space="preserve">2+30+3 : </t>
  </si>
  <si>
    <t xml:space="preserve">3 : </t>
  </si>
  <si>
    <t xml:space="preserve">105*0,1+0,5 : </t>
  </si>
  <si>
    <t>116</t>
  </si>
  <si>
    <t>733161109R00</t>
  </si>
  <si>
    <t>Potrubí z trubek měděných včetně dodávky materiálu
 tvrdé, D 35 mm, s 1,5 mm</t>
  </si>
  <si>
    <t xml:space="preserve">3*6+3+2+2+8+3 : </t>
  </si>
  <si>
    <t xml:space="preserve">4+10+2 : </t>
  </si>
  <si>
    <t xml:space="preserve">10+3+2 : </t>
  </si>
  <si>
    <t xml:space="preserve">67*0,1+0,3 : </t>
  </si>
  <si>
    <t>74</t>
  </si>
  <si>
    <t>733111117R00</t>
  </si>
  <si>
    <t>Potrubí z trubek závitových ocelových bezešvých, běžných, v kotelnách a strojovnách, DN 40</t>
  </si>
  <si>
    <t>733121222R00</t>
  </si>
  <si>
    <t>Potrubí z trubek hladkých ocelových bezešvých tvářených za tepla
 v kotelnách a strojovnách, D 76, tloušťka stěny 3,2 mm</t>
  </si>
  <si>
    <t xml:space="preserve">4+1+1+3+3+2 : </t>
  </si>
  <si>
    <t>733191111R00</t>
  </si>
  <si>
    <t>Manžety prostupové do DN 20</t>
  </si>
  <si>
    <t>733190232R00</t>
  </si>
  <si>
    <t>Tlakové zkoušky potrubí ocelových hladkých přes D 89/3,6 do D 133/4,5</t>
  </si>
  <si>
    <t xml:space="preserve">630+266+297+116+78 : </t>
  </si>
  <si>
    <t>1387</t>
  </si>
  <si>
    <t>998733201R00</t>
  </si>
  <si>
    <t>Přesun hmot pro rozvody potrubí v objektech výšky do 6 m</t>
  </si>
  <si>
    <t>734209103R00</t>
  </si>
  <si>
    <t>Montáž závitové armatury s jedním závitem, G 1/2", bez dodávky materiálu</t>
  </si>
  <si>
    <t>734-1</t>
  </si>
  <si>
    <t>AOV 15</t>
  </si>
  <si>
    <t>734-14</t>
  </si>
  <si>
    <t>Kohout vypouštěcí napouštěcí DN 15</t>
  </si>
  <si>
    <t>734209113R00</t>
  </si>
  <si>
    <t>Montáž závitové armatury se dvěma závity, G 1/2", bez dodávky materiálu</t>
  </si>
  <si>
    <t>7342005</t>
  </si>
  <si>
    <t>KUL. KOHOUT 1/2"</t>
  </si>
  <si>
    <t xml:space="preserve">1+3 : </t>
  </si>
  <si>
    <t>734-2</t>
  </si>
  <si>
    <t>Vyvažovací ventil DN 15 s vyp.</t>
  </si>
  <si>
    <t>734-568</t>
  </si>
  <si>
    <t>H-kus k radiátorům VK vč. mtž</t>
  </si>
  <si>
    <t xml:space="preserve">90-12 : </t>
  </si>
  <si>
    <t>78</t>
  </si>
  <si>
    <t>745689</t>
  </si>
  <si>
    <t>Armatura středová pro připojení koup. žebříků vč. krytky a termost. hlavice + mtž</t>
  </si>
  <si>
    <t>455-85</t>
  </si>
  <si>
    <t>Termostatická hlavice kapalinová s nastavitelným omezením, 8-28 C</t>
  </si>
  <si>
    <t>734-562</t>
  </si>
  <si>
    <t>Svěrné šroubení 15</t>
  </si>
  <si>
    <t>73468</t>
  </si>
  <si>
    <t>Montáž měřiče tepla Dn 15</t>
  </si>
  <si>
    <t>734568</t>
  </si>
  <si>
    <t>Měřič tepla ultrazvukový DN 15, Qp 1,5 m3/h kompakt</t>
  </si>
  <si>
    <t>734209104R00</t>
  </si>
  <si>
    <t>Montáž závitové armatury s jedním závitem, G 3/4", bez dodávky materiálu</t>
  </si>
  <si>
    <t>73420091</t>
  </si>
  <si>
    <t>POJISTNÝ VENTIL 3/4" 3 BAR</t>
  </si>
  <si>
    <t>734209114R00</t>
  </si>
  <si>
    <t>Montáž závitové armatury se dvěma závity, G 3/4", bez dodávky materiálu</t>
  </si>
  <si>
    <t>42237023A2</t>
  </si>
  <si>
    <t>Kohout kulový  3/4''  voda</t>
  </si>
  <si>
    <t xml:space="preserve">5+2 : </t>
  </si>
  <si>
    <t>734-21</t>
  </si>
  <si>
    <t>Vyvažovací ventil DN 20 s vyp.</t>
  </si>
  <si>
    <t>734209115R00</t>
  </si>
  <si>
    <t>Montáž závitové armatury se dvěma závity, G 1", bez dodávky materiálu</t>
  </si>
  <si>
    <t>734-9999</t>
  </si>
  <si>
    <t>kulový kohut k exp.1"</t>
  </si>
  <si>
    <t>42237023A3</t>
  </si>
  <si>
    <t>Kohout kulový  1''  voda</t>
  </si>
  <si>
    <t>734-211136</t>
  </si>
  <si>
    <t>Vyvažovací ventil DN 25 bez vyp.</t>
  </si>
  <si>
    <t>734209116R00</t>
  </si>
  <si>
    <t>Montáž závitové armatury se dvěma závity, G 5/4", bez dodávky materiálu</t>
  </si>
  <si>
    <t>42237006.AR</t>
  </si>
  <si>
    <t>kohout kulový vnitřní-vnitřní závit F-F; pro vodovod; PN 20; 5/4 "; ovládání páčka</t>
  </si>
  <si>
    <t xml:space="preserve">11 : </t>
  </si>
  <si>
    <t>11</t>
  </si>
  <si>
    <t>42280911A4</t>
  </si>
  <si>
    <t>Klapka zpětná závitová 5/4'' pro rozvod vody</t>
  </si>
  <si>
    <t>734-2111361</t>
  </si>
  <si>
    <t>Vyvažovací ventil  DN 32 bez vyp.</t>
  </si>
  <si>
    <t>734-26548</t>
  </si>
  <si>
    <t>Měřič tepla DN 32,  6 m3/h dp 10 kPa</t>
  </si>
  <si>
    <t>734-265481</t>
  </si>
  <si>
    <t>Měřič tepla DN 32,  6 m3/h - montáž</t>
  </si>
  <si>
    <t>734209117R00</t>
  </si>
  <si>
    <t>Montáž závitové armatury se dvěma závity, G 6/4", bez dodávky materiálu</t>
  </si>
  <si>
    <t>422-66556.A</t>
  </si>
  <si>
    <t>Filtr závitový 6/4'' pro rozvod vody</t>
  </si>
  <si>
    <t>42237007.AR</t>
  </si>
  <si>
    <t>kohout kulový vnitřní-vnitřní závit F-F; pro vodovod; PN 15; 6/4 "; ovládání páčka</t>
  </si>
  <si>
    <t>42280911.AR</t>
  </si>
  <si>
    <t>klapka zpětná závitová 3/8"; pro vodovod; PN 10; vodorovná, závity vnitřní; pracovní teplota do 80 ° C; těleso mosaz</t>
  </si>
  <si>
    <t>734209118R00</t>
  </si>
  <si>
    <t>Montáž závitové armatury se dvěma závity, G 2", bez dodávky materiálu</t>
  </si>
  <si>
    <t>42237008.AR</t>
  </si>
  <si>
    <t>kohout kulový vnitřní-vnitřní závit F-F; pro vodovod; PN 15; 2 "; ovládání páčka</t>
  </si>
  <si>
    <t>42280917.AR</t>
  </si>
  <si>
    <t>klapka zpětná závitová 2"; pro vodovod; PN 10; vodorovná, závity vnitřní; pracovní teplota do 80 ° C; těleso mosaz</t>
  </si>
  <si>
    <t>734-206</t>
  </si>
  <si>
    <t>Vyv. ventil  DN 50</t>
  </si>
  <si>
    <t>734209124R00</t>
  </si>
  <si>
    <t>Montáž závitové armatury se třemi závity, G 3/4", bez dodávky materiálu</t>
  </si>
  <si>
    <t>73465897</t>
  </si>
  <si>
    <t>3-cestný směšovací ventil DN 20 Kvs 3,8</t>
  </si>
  <si>
    <t>3-cestný směšovací ventil DN 20 Kvs 4,5</t>
  </si>
  <si>
    <t>R-položka</t>
  </si>
  <si>
    <t>POL12_0</t>
  </si>
  <si>
    <t>3-cestný směšovací ventil DN 20 Kvs 2,9</t>
  </si>
  <si>
    <t>734109115R00</t>
  </si>
  <si>
    <t>Montáž přírubových armatur se dvěma přírubami, PN 0,6, DN 65, bez dodávky materiálu</t>
  </si>
  <si>
    <t>422-65773</t>
  </si>
  <si>
    <t>Filtr s výměnnou vložkou   DN 65</t>
  </si>
  <si>
    <t>42284008R</t>
  </si>
  <si>
    <t>klapka koncová hrdlová; PN 1; pracovní teplota do 50 ° C; médium voda, neagresivní kapaliny; ovládání samočinné</t>
  </si>
  <si>
    <t>42284403R</t>
  </si>
  <si>
    <t>klapka zpětná PN 16; základní,s nezúženým průtokem; DN 65; L = 290 mm; ovládání samočinné; pracovní teplota 200 až 400 ° C; těleso uhlík.ocel; těsnicí plochy sedel korozivzdorná ocel</t>
  </si>
  <si>
    <t>7342021</t>
  </si>
  <si>
    <t>MANOMETR 0-6 BAR</t>
  </si>
  <si>
    <t>734411121R00</t>
  </si>
  <si>
    <t>Teploměr s ochranným pouzdrem rohový, typ 160/A, včetně dodávky materiálu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</si>
  <si>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</si>
  <si>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</si>
  <si>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</si>
  <si>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</si>
  <si>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735159220R00</t>
  </si>
  <si>
    <t>Otopná tělesa panelová montáž dvouřadých, délky přes 1140 mm do 1500 mm, bez dodávky materiálu</t>
  </si>
  <si>
    <t>735157140R00</t>
  </si>
  <si>
    <t>Otopná tělesa panelová počet desek 1, počet přídavných přestupných ploch 0, výška 500 mm, délka 400 mm, provedení ventil kompakt, pravé spodní připojení, s nuceným oběhem, čelní deska profilovaná, včetně dodávky materiálu</t>
  </si>
  <si>
    <t>včetně dodávky materiálu</t>
  </si>
  <si>
    <t>735157141R00</t>
  </si>
  <si>
    <t>Otopná tělesa panelová počet desek 1, počet přídavných přestupných ploch 0, výška 500 mm, délka 500 mm, provedení ventil kompakt, pravé spodní připojení, s nuceným oběhem, čelní deska profilovaná, včetně dodávky materiálu</t>
  </si>
  <si>
    <t>735157241R00</t>
  </si>
  <si>
    <t>Otopná tělesa panelová počet desek 1, počet přídavných přestupných ploch 1, výška 500 mm, délka 500 mm, provedení ventil kompakt, pravé spodní připojení, s nuceným oběhem, čelní deska profilovaná, včetně dodávky materiálu</t>
  </si>
  <si>
    <t>735157242R00</t>
  </si>
  <si>
    <t>Otopná tělesa panelová počet desek 1, počet přídavných přestupných ploch 1, výška 500 mm, délka 600 mm, provedení ventil kompakt, pravé spodní připojení, s nuceným oběhem, čelní deska profilovaná, včetně dodávky materiálu</t>
  </si>
  <si>
    <t>735157243R00</t>
  </si>
  <si>
    <t>Otopná tělesa panelová počet desek 1, počet přídavných přestupných ploch 1, výška 500 mm, délka 700 mm, provedení ventil kompakt, pravé spodní připojení, s nuceným oběhem, čelní deska profilovaná, včetně dodávky materiálu</t>
  </si>
  <si>
    <t>735157280R00</t>
  </si>
  <si>
    <t>Otopná tělesa panelová počet desek 1, počet přídavných přestupných ploch 1, výška 900 mm, délka 400 mm, provedení ventil kompakt, pravé spodní připojení, s nuceným oběhem, čelní deska profilovaná, včetně dodávky materiálu</t>
  </si>
  <si>
    <t>735157542R00</t>
  </si>
  <si>
    <t>Otopná tělesa panelová počet desek 2, počet přídavných přestupných ploch 1, výška 500 mm, délka 600 mm, provedení ventil kompakt, pravé spodní připojení, s nuceným oběhem, čelní deska profilovaná, včetně dodávky materiálu</t>
  </si>
  <si>
    <t>735157543R00</t>
  </si>
  <si>
    <t>Otopná tělesa panelová počet desek 2, počet přídavných přestupných ploch 1, výška 500 mm, délka 700 mm, provedení ventil kompakt, pravé spodní připojení, s nuceným oběhem, čelní deska profilovaná, včetně dodávky materiálu</t>
  </si>
  <si>
    <t>735157544R00</t>
  </si>
  <si>
    <t>Otopná tělesa panelová počet desek 2, počet přídavných přestupných ploch 1, výška 500 mm, délka 800 mm, provedení ventil kompakt, pravé spodní připojení, s nuceným oběhem, čelní deska profilovaná, včetně dodávky materiálu</t>
  </si>
  <si>
    <t>735157561R00</t>
  </si>
  <si>
    <t>Otopná tělesa panelová počet desek 2, počet přídavných přestupných ploch 1, výška 600 mm, délka 500 mm, provedení ventil kompakt, pravé spodní připojení, s nuceným oběhem, čelní deska profilovaná, včetně dodávky materiálu</t>
  </si>
  <si>
    <t>735157563R00</t>
  </si>
  <si>
    <t>Otopná tělesa panelová počet desek 2, počet přídavných přestupných ploch 1, výška 600 mm, délka 700 mm, provedení ventil kompakt, pravé spodní připojení, s nuceným oběhem, čelní deska profilovaná, včetně dodávky materiálu</t>
  </si>
  <si>
    <t>735157581R00</t>
  </si>
  <si>
    <t>Otopná tělesa panelová počet desek 2, počet přídavných přestupných ploch 1, výška 900 mm, délka 500 mm, provedení ventil kompakt, pravé spodní připojení, s nuceným oběhem, čelní deska profilovaná, včetně dodávky materiálu</t>
  </si>
  <si>
    <t>735157582R00</t>
  </si>
  <si>
    <t>Otopná tělesa panelová počet desek 2, počet přídavných přestupných ploch 1, výška 900 mm, délka 600 mm, provedení ventil kompakt, pravé spodní připojení, s nuceným oběhem, čelní deska profilovaná, včetně dodávky materiálu</t>
  </si>
  <si>
    <t>735157584R00</t>
  </si>
  <si>
    <t>Otopná tělesa panelová počet desek 2, počet přídavných přestupných ploch 1, výška 900 mm, délka 800 mm, provedení ventil kompakt, pravé spodní připojení, s nuceným oběhem, čelní deska profilovaná, včetně dodávky materiálu</t>
  </si>
  <si>
    <t>735157642R00</t>
  </si>
  <si>
    <t>Otopná tělesa panelová počet desek 2, počet přídavných přestupných ploch 2, výška 500 mm, délka 600 mm, provedení ventil kompakt, pravé spodní připojení, s nuceným oběhem, čelní deska profilovaná, včetně dodávky materiálu</t>
  </si>
  <si>
    <t>735157643R00</t>
  </si>
  <si>
    <t>Otopná tělesa panelová počet desek 2, počet přídavných přestupných ploch 2, výška 500 mm, délka 700 mm, provedení ventil kompakt, pravé spodní připojení, s nuceným oběhem, čelní deska profilovaná, včetně dodávky materiálu</t>
  </si>
  <si>
    <t>735157644R00</t>
  </si>
  <si>
    <t>Otopná tělesa panelová počet desek 2, počet přídavných přestupných ploch 2, výška 500 mm, délka 800 mm, provedení ventil kompakt, pravé spodní připojení, s nuceným oběhem, čelní deska profilovaná, včetně dodávky materiálu</t>
  </si>
  <si>
    <t>735157649R00</t>
  </si>
  <si>
    <t>Otopná tělesa panelová počet desek 2, počet přídavných přestupných ploch 2, výška 500 mm, délka 1400 mm, provedení ventil kompakt, pravé spodní připojení, s nuceným oběhem, čelní deska profilovaná, včetně dodávky materiálu</t>
  </si>
  <si>
    <t>735157666R00</t>
  </si>
  <si>
    <t>Otopná tělesa panelová počet desek 2, počet přídavných přestupných ploch 2, výška 600 mm, délka 1000 mm, provedení ventil kompakt, pravé spodní připojení, s nuceným oběhem, čelní deska profilovaná, včetně dodávky materiálu</t>
  </si>
  <si>
    <t>735157681R00</t>
  </si>
  <si>
    <t>Otopná tělesa panelová počet desek 2, počet přídavných přestupných ploch 2, výška 900 mm, délka 500 mm, provedení ventil kompakt, pravé spodní připojení, s nuceným oběhem, čelní deska profilovaná, včetně dodávky materiálu</t>
  </si>
  <si>
    <t>735157682R00</t>
  </si>
  <si>
    <t>Otopná tělesa panelová počet desek 2, počet přídavných přestupných ploch 2, výška 900 mm, délka 600 mm, provedení ventil kompakt, pravé spodní připojení, s nuceným oběhem, čelní deska profilovaná, včetně dodávky materiálu</t>
  </si>
  <si>
    <t>735157686R00</t>
  </si>
  <si>
    <t>Otopná tělesa panelová počet desek 2, počet přídavných přestupných ploch 2, výška 900 mm, délka 1000 mm, provedení ventil kompakt, pravé spodní připojení, s nuceným oběhem, čelní deska profilovaná, včetně dodávky materiálu</t>
  </si>
  <si>
    <t>735159225R00</t>
  </si>
  <si>
    <t>Montáž koupelnových žebříků</t>
  </si>
  <si>
    <t>735-2561</t>
  </si>
  <si>
    <t>Koupelnové těleso 1500/450 středové připojení</t>
  </si>
  <si>
    <t>735-256</t>
  </si>
  <si>
    <t>Koupelnové těleso 1220/450 středové připojení</t>
  </si>
  <si>
    <t>735-25611</t>
  </si>
  <si>
    <t>Koupelnové těleso 1500/600 středové připojení</t>
  </si>
  <si>
    <t>998735201R00</t>
  </si>
  <si>
    <t>Přesun hmot pro otopná tělesa v objektech výšky do 6 m</t>
  </si>
  <si>
    <t>783424740R00</t>
  </si>
  <si>
    <t>Nátěry potrubí a armatur syntetické potrubí, do DN 50 mm, základní</t>
  </si>
  <si>
    <t>783424340R00</t>
  </si>
  <si>
    <t>Nátěry potrubí a armatur syntetické potrubí, do DN 50 mm, dvojnásobné s 1x emailováním a základním nátěrem</t>
  </si>
  <si>
    <t>971033261R00</t>
  </si>
  <si>
    <t>Vybourání otvorů ve zdivu cihelném z jakýchkoliv cihel pálených
 na jakoukoliv maltu vápenou nebo vápenocementovou, plochy do 0,0225 m2, tloušťky do 600 mm</t>
  </si>
  <si>
    <t>972033171R00</t>
  </si>
  <si>
    <t>Vybourání otvorů v klenbách z cihel plochy do 0,0225 m2, tloušťky do 450 mm</t>
  </si>
  <si>
    <t>310235261RT2</t>
  </si>
  <si>
    <t>Zazdívka otvorů o ploše do 0,0225 m2 ve zdivu nadzákladovém cihlami pálenými o tloušťce zdi přes 450 do 600 mm</t>
  </si>
  <si>
    <t>411387531R00</t>
  </si>
  <si>
    <t xml:space="preserve">Zabetonování otvorů do 0,25 m2 ve stropech železobetonových a tvárnicových a v klenbách cihelných nebo betonových </t>
  </si>
  <si>
    <t>974031153R00</t>
  </si>
  <si>
    <t>Vysekání rýh v jakémkoliv zdivu cihelném v ploše
 do hloubky 100 mm, šířky do 100 mm</t>
  </si>
  <si>
    <t xml:space="preserve">3+3 : </t>
  </si>
  <si>
    <t xml:space="preserve">90*0,5 : </t>
  </si>
  <si>
    <t xml:space="preserve">33*7 : </t>
  </si>
  <si>
    <t xml:space="preserve">5,5+2,5+11+7*3+6+18+7+4 : </t>
  </si>
  <si>
    <t>357</t>
  </si>
  <si>
    <t>612100010RA0</t>
  </si>
  <si>
    <t>Hrubá výplň rýh ve stěnách maltou včetně omítky a malby</t>
  </si>
  <si>
    <t>Agregovaná položka</t>
  </si>
  <si>
    <t>POL2_1</t>
  </si>
  <si>
    <t xml:space="preserve">357*0,1 : </t>
  </si>
  <si>
    <t>35,7</t>
  </si>
  <si>
    <t>979082113R00</t>
  </si>
  <si>
    <t>Vodorovná doprava suti po suchu do 1000 m</t>
  </si>
  <si>
    <t>979990102R00</t>
  </si>
  <si>
    <t>Poplatek za skládku směsi betonu a cihel nad 30x30 cm</t>
  </si>
  <si>
    <t>999-3</t>
  </si>
  <si>
    <t>Topná zkouška</t>
  </si>
  <si>
    <t>999-4</t>
  </si>
  <si>
    <t>Servisní spuštění, zaškolení obsluhy</t>
  </si>
  <si>
    <t>999-5</t>
  </si>
  <si>
    <t>999-6</t>
  </si>
  <si>
    <t>Doprava</t>
  </si>
  <si>
    <t>Rozváděč RE  v.č.9</t>
  </si>
  <si>
    <t>ks</t>
  </si>
  <si>
    <t>Rozváděč RH  v.č.10</t>
  </si>
  <si>
    <t>Rozváděč R1.1  v.č.11</t>
  </si>
  <si>
    <t>Rozváděč R1.2  v.č.12</t>
  </si>
  <si>
    <t>Rozváděč R2.1_1  v.č.13</t>
  </si>
  <si>
    <t>Rozváděč R2.1_2  v.č.13</t>
  </si>
  <si>
    <t>Rozváděč R2.2_1  v.č.14</t>
  </si>
  <si>
    <t>Rozváděč R2.2_2  v.č.14</t>
  </si>
  <si>
    <t>Rozváděč R2.2_3  v.č.14</t>
  </si>
  <si>
    <t>Rozváděč R3.1  v.č.15</t>
  </si>
  <si>
    <t>Rozváděč R_TM  v.č.16</t>
  </si>
  <si>
    <t>Záložní zdroj UPS+ BM - zálohování 10min. pro výkon 10KW; on-line, dvojitá konverze, teplotně řízené, nabíjení bateriií; 400V;50/60Hz; výstup 20kVA/18kW; vestavěný elektronický By-pass; váha UPS cca</t>
  </si>
  <si>
    <t>115kg,váha BM 125 kg cena včetně instalace, dopravy, zaškolení +  servisní nástěnný bypass</t>
  </si>
  <si>
    <t>Stacionární motorgenerátor s aut.startem výkon 60kVA/48kW//záložní výkon 66kVA/53kW; napětí 400V,, 50Hz; jmen.proud 95A; spotřeba 15,l při 100% zatížení 7l při 50%; nádrž 85 litrů;  váha 1298 kg cena</t>
  </si>
  <si>
    <t>vč.kapotáže, rozvaděče převzetí zátěže, instalace, dopravy a zaškolení</t>
  </si>
  <si>
    <t>A- závěsné LED svítidlo/obdélník 1545x245x55_omega profil_opálový kryt +mřížka MATDP/direct; 60W;, 5023lm nestmívatelný; kpl</t>
  </si>
  <si>
    <t>B- závěsné LED svítidlo/obdélník 1245x245x55_omega profil_opálový kryt +mřížka MATDP/direct; 42W;, 4150lm nestmívatelný; kpl</t>
  </si>
  <si>
    <t>C- Přisazené svítidlo LED 1500mm, 1x LED , semiopálový kryt, přisazené, IP40;  1x 62W;100%, 6000lm,, LED 4000K,</t>
  </si>
  <si>
    <t>D - Přisazené svítidlo  LED 1200mm, 1x LED , semiopálový kryt, IP 40; 1x 42W, 100% 42W.4000 lm,  LED, 4000K;  kpl</t>
  </si>
  <si>
    <t>E - Průmyslové LED 1x33W; svítidlo 3500lm,  úzký korpus 1500mm, LED 4000K, korpus PE, opálový PC, kryt,  IP65,  zdroj 700mA</t>
  </si>
  <si>
    <t>F - Vestavné LED svítidlo nízké¨1x30W;  do rastru 600, čtverec A, mřížka C, MATDP+ omega profil,4, zdroje, LED 4000K,  NONSELV driver 350mA, IP20; kpl</t>
  </si>
  <si>
    <t>G -  LED panel  , vestavný/závěsný obdélník B, modul 600/300;1x 18W/1900lm, driver 350mA; IP40 ; kpl</t>
  </si>
  <si>
    <t>H - Podhledová downlight s LED zdroje, opálový kryt, IP 43; 1x 17W LED , 100%, 296 x296; 1800lm</t>
  </si>
  <si>
    <t>I - Podhledová downlight s LED zdroje, opálový kryt, IP 43; 1x 23W LED ,100% ; 296 x296; 2300lm</t>
  </si>
  <si>
    <t>J - Přisazené svítidlo D. 420 skleněné stínítko LED 3000* 39,5W IP43</t>
  </si>
  <si>
    <t>L - Svítidlo nástěnné box antracit 1x60W/E27 + zdroj např, 18,3W,1350lm</t>
  </si>
  <si>
    <t>K - Svítidlo tř.II, montura a stínítko polykarbonát D.310 s kovovým koše; 2x60/2x23W; IP 65  vč., zdrojů</t>
  </si>
  <si>
    <t>zaměření svítidel</t>
  </si>
  <si>
    <t>N1 - Nouzové svítidlo  8W H1SE  , nouzový provoz,IP42,1x8W,23%, vč. piktogramu</t>
  </si>
  <si>
    <t>N2 - Nouzové svítidlo  EXIT,IP40,1x3W,40%bod,LED AWEX PL,3W,250lm; vč. piktogramu</t>
  </si>
  <si>
    <t>N4 - Nouzové svítidlo  8W H1SE  - EXIT, nouzový provoz,IP42,1x8W,23%,L8 W/740 G5,T5 BASIC 16mm,8W,, 330lm,vč. piktogramu</t>
  </si>
  <si>
    <t>N3 - Nouzové svítidlo LVPC, vestavné, nesymetrická char. C, nouzový provoz,IP40,1x3W,100%bod,LED, AWEX,3W,250lm</t>
  </si>
  <si>
    <t>N5 - Nouzové svítidlo LVPO, vestavné, nesymetrická char. O, nouzový provoz,IP40,1x3W,100%bod,LED, AWEX,3W,250lm,Ra90</t>
  </si>
  <si>
    <t>M -asymetrický světlomet LED příkon 90W tř. II , IP66, barva stříbrnošedá, 8,45kg + montážní doplňky</t>
  </si>
  <si>
    <t>D40 TRUBKA 320 N PVC šedá</t>
  </si>
  <si>
    <t>D.50 TRUBKA DVOUPL ÁŠŤOVÁ do podlahy</t>
  </si>
  <si>
    <t>D36 TRUBKA OHEBNÁ KOVOVÁ -  750N, pevně</t>
  </si>
  <si>
    <t>D80 TRUBKA OC. BEZ ZÁVITU</t>
  </si>
  <si>
    <t>KU 68 LA/1 KRABICE UNIVERZÁLNÍ-SÁDR.</t>
  </si>
  <si>
    <t>KP 68/2 KRABICE PŘÍSTROJOVÁ</t>
  </si>
  <si>
    <t>KPR 68 krabice univezální</t>
  </si>
  <si>
    <t>KP 64/2L KRABICE PŘÍSTROJOVÁ</t>
  </si>
  <si>
    <t>KRABICE EL. DO ZATEPLENÍ</t>
  </si>
  <si>
    <t>KPR 68/71L KRABICE ELEKTROINST.SÁDR.</t>
  </si>
  <si>
    <t>KPR 68/L KRABICE UNIVERZÁLNÍ vč. S-66</t>
  </si>
  <si>
    <t>KR 97/5 KRABICE ROZVODNÁ  vč.svork.</t>
  </si>
  <si>
    <t>KO 125 E KRABICE ODBOČNÁ</t>
  </si>
  <si>
    <t>Krabice odbočná plastová, P.O prázdná, min.. 90X90X40,IP 44</t>
  </si>
  <si>
    <t>Krabice odbočná plastová, P.O prázdná, min.. 100X100X40,IP 44</t>
  </si>
  <si>
    <t>140X70 D KANÁL PARAPETNÍ DUTÝvč, rohů, koncových dílů a pod.</t>
  </si>
  <si>
    <t>přístrojové krabice do kanálu</t>
  </si>
  <si>
    <t>PODL. KRABICE 18M KRYT. ŠEDÁ kpl včetně rámu a pod</t>
  </si>
  <si>
    <t>50/50 drátěný žlab "ZŽ" vzdálenost podpěr cca 1m, vč. podpěr/závěsů, spojek, odbočení apod.</t>
  </si>
  <si>
    <t>250/100 drátěný žlab "ZŽ" vzdálenost podpěr cca 1,5 m, vč. podpěr/závěsů, spojek, odbočení apod.</t>
  </si>
  <si>
    <t>požárně odolný požární profil/kov.nosná lišta r.3000x 20x10 vč. otvorů 4,3x15mm upevnění, protipožár.vruty 6,5x60 co 600mm</t>
  </si>
  <si>
    <t>Požárně odolný  200X4.6 PÁSEK STAHOVACÍ NEREZ// co 300mm</t>
  </si>
  <si>
    <t>273-104 3x1-2,5mm2</t>
  </si>
  <si>
    <t>Pol__0056</t>
  </si>
  <si>
    <t>273-105 5x1-2,5mm2</t>
  </si>
  <si>
    <t>Pol__0057</t>
  </si>
  <si>
    <t>Držáků kabel svazků- podhled</t>
  </si>
  <si>
    <t>Pol__0058</t>
  </si>
  <si>
    <t>svítidlo do 5kg - lankový závěs</t>
  </si>
  <si>
    <t>Pol__0059</t>
  </si>
  <si>
    <t>Spínač jednopólový; řazení 1,  kpl</t>
  </si>
  <si>
    <t>Pol__0060</t>
  </si>
  <si>
    <t>Přepínače střídavého; řazení 6, 6So (1, 1So) kpl</t>
  </si>
  <si>
    <t>Pol__0061</t>
  </si>
  <si>
    <t>Přepínače sériový kpl; řazení 5</t>
  </si>
  <si>
    <t>Pol__0062</t>
  </si>
  <si>
    <t>Ovládače zapínacího kpl ; řazení 1/0, 1/0So, 1/0S</t>
  </si>
  <si>
    <t>Pol__0063</t>
  </si>
  <si>
    <t>Spínač jednopólový; řazení 1s doutnavkou sig, zapojení spotřebiče,  kpl</t>
  </si>
  <si>
    <t>Pol__0064</t>
  </si>
  <si>
    <t>Ovládač žaluziový jednopólový IP 20; řazení 1/0+1/0 s blokováním; b. bílá, kpl</t>
  </si>
  <si>
    <t>Pol__0065</t>
  </si>
  <si>
    <t>Přepínač střídavý IP 44, zapuštěná montáž; řazení 6 (1);  b. bílá</t>
  </si>
  <si>
    <t>Pol__0066</t>
  </si>
  <si>
    <t>Spínač jednopólový IP 44; řazení 1;  b. bílá</t>
  </si>
  <si>
    <t>Pol__0067</t>
  </si>
  <si>
    <t>Total STOP tlačítkový ovl. 1 tlačítko/IP65,l 2r.díl, žlutý, ochr.manž.se štítkem</t>
  </si>
  <si>
    <t>Pol__0068</t>
  </si>
  <si>
    <t>Spínač trojpólový páčkový, zapuštěná montáž; řazení 3; b. bílá vč.signálky kpl</t>
  </si>
  <si>
    <t>Pol__0069</t>
  </si>
  <si>
    <t>Spínač , zapuštěný, se signalizační doutnavkou; řazení 3;25(10)A, 400V AC b. bílá / bílá</t>
  </si>
  <si>
    <t>Pol__0070</t>
  </si>
  <si>
    <t>relé/ventilátorové , čas 0.01s-10dnů, výstup 10-160VA, cívka AC 230 V,</t>
  </si>
  <si>
    <t>Pol__0071</t>
  </si>
  <si>
    <t>čidlo soumrakového spínače/fasáda</t>
  </si>
  <si>
    <t>Pol__0072</t>
  </si>
  <si>
    <t>Pohybové čidlo, komplet 360st IP44</t>
  </si>
  <si>
    <t>Pol__0073</t>
  </si>
  <si>
    <t>Pohybové čidlo, komplet 180st IP20</t>
  </si>
  <si>
    <t>Pol__0074</t>
  </si>
  <si>
    <t>Zásuvka jednonásobná, s ochranným kolíkem, s clonkami; řazení 2P+PE; ; b. bílá</t>
  </si>
  <si>
    <t>Pol__0075</t>
  </si>
  <si>
    <t>Zásuvka jednonásobná,45/45 ; řazení 2P+PE; ; b. bílá</t>
  </si>
  <si>
    <t>Pol__0076</t>
  </si>
  <si>
    <t>Zásuvka jednonásobná, s ochranným kolíkem, s clonkami; řazení 2P+PE; ; b. hnědá</t>
  </si>
  <si>
    <t>Pol__0077</t>
  </si>
  <si>
    <t>Zásuvka dvojnásobná, s ochrannými kolíky, s clonkami;natočenou dutinkou, řazení 2x(2P+PE);kpl,  b., bílá</t>
  </si>
  <si>
    <t>Pol__0078</t>
  </si>
  <si>
    <t>Zásuvka dvojnásobná, s ochrannými kolíky, s clonkami;natočenou dutinkou, řazení 2x(2P+PE);kpl,  b., hnědá</t>
  </si>
  <si>
    <t>Pol__0079</t>
  </si>
  <si>
    <t>Zásuvka dvojnásobná, s ochrannými kolíky, s clonkami;natočenou dutinkou, řazení 2x(2P+PE);kpl,  b., zelená</t>
  </si>
  <si>
    <t>Pol__0080</t>
  </si>
  <si>
    <t>Zásuvka jednonásobná , s ochranným kolíkem, s clonkami, s ochranou před přepětím, optická, signalizace poruchy; řazení 2P+PE;  b. bílá</t>
  </si>
  <si>
    <t>Pol__0081</t>
  </si>
  <si>
    <t>Zásuvka jednonásobná , s ochranným kolíkem, 45/45; s ochranou před přepětím, optická signalizace, poruchy; řazení 2P+PE;  b. hnědá</t>
  </si>
  <si>
    <t>Pol__0082</t>
  </si>
  <si>
    <t>Zásuvka jednonásobná , s ochranným kolíkem, 45/45 , s ochranou před přepětím, optická signalizace, poruchy; řazení 2P+PE;  b. zelená</t>
  </si>
  <si>
    <t>Pol__0083</t>
  </si>
  <si>
    <t>Zásuvka dvojnásobná , s ochrannými kolíky, s natočenou dutinou, s clonkami, s ochranou před přepětím, , optická signalizace poruchy; řazení 2x(2P+PE);  b. bílá</t>
  </si>
  <si>
    <t>Pol__0084</t>
  </si>
  <si>
    <t>Zásuvka dvojnásobná , s ochrannými kolíky, s natočenou dutinou, s clonkami, s ochranou před přepětím, , optická signalizace poruchy; řazení 2x(2P+PE);  b. hnědá</t>
  </si>
  <si>
    <t>Pol__0085</t>
  </si>
  <si>
    <t>Zásuvka dvojnásobná , s ochrannými kolíky, s natočenou dutinou, s clonkami, s ochranou před přepětím, , optická signalizace poruchy; řazení 2x(2P+PE);  b. zelená</t>
  </si>
  <si>
    <t>Pol__0086</t>
  </si>
  <si>
    <t>Zásuvka jednonásobná IP 44, s ochranným kolíkem, s víčkem; řazení 2P+PE; ; b. bílá</t>
  </si>
  <si>
    <t>Pol__0087</t>
  </si>
  <si>
    <t>Zásuvka jednonásobná IP 44, s ochranným kolíkem, s víčkem; řazení 2P+PE;  (na hořlavé podklady B až, D)</t>
  </si>
  <si>
    <t>Pol__0088</t>
  </si>
  <si>
    <t>ZÁS. 2P+T IP55 ŠEDÁ</t>
  </si>
  <si>
    <t>Pol__0089</t>
  </si>
  <si>
    <t>Hygrostat , 35-100%, IP30, 1P/6A</t>
  </si>
  <si>
    <t>Pol__0090</t>
  </si>
  <si>
    <t>CYKY-O 2x1.5 , pevně</t>
  </si>
  <si>
    <t>Pol__0091</t>
  </si>
  <si>
    <t>CYKY-J 3x1.5 , pevně</t>
  </si>
  <si>
    <t>Pol__0092</t>
  </si>
  <si>
    <t>CYKY-O 3x1.5 , pevně</t>
  </si>
  <si>
    <t>Pol__0093</t>
  </si>
  <si>
    <t>CYKY-J 3x2.5 , pevně</t>
  </si>
  <si>
    <t>Pol__0094</t>
  </si>
  <si>
    <t>CYKY-J 3x 6 , pevně</t>
  </si>
  <si>
    <t>Pol__0095</t>
  </si>
  <si>
    <t>CYKY-J 5x1.5 , pevně</t>
  </si>
  <si>
    <t>Pol__0096</t>
  </si>
  <si>
    <t>CYKY-J 5x2.5 , pevně</t>
  </si>
  <si>
    <t>Pol__0097</t>
  </si>
  <si>
    <t>CYKY-J 5x6 , pevně</t>
  </si>
  <si>
    <t>Pol__0098</t>
  </si>
  <si>
    <t>CYKY-J 5x16 , pevně</t>
  </si>
  <si>
    <t>Pol__0099</t>
  </si>
  <si>
    <t>CYKY-J 5x25 , pevně</t>
  </si>
  <si>
    <t>Pol__0100</t>
  </si>
  <si>
    <t>CYKY-J 5x35 , pevně</t>
  </si>
  <si>
    <t>Pol__0101</t>
  </si>
  <si>
    <t>CYKY-J 3x70+50 , pevně</t>
  </si>
  <si>
    <t>Pol__0102</t>
  </si>
  <si>
    <t>CYKY-J 3x95+50 , pevně</t>
  </si>
  <si>
    <t>Pol__0103</t>
  </si>
  <si>
    <t>1-CHKE-V-O 3x1.5 , pevně</t>
  </si>
  <si>
    <t>Pol__0104</t>
  </si>
  <si>
    <t>CMFM-X 12x1.5 , pevně</t>
  </si>
  <si>
    <t>Pol__0105</t>
  </si>
  <si>
    <t>CY4 Žlutozelený, pevně</t>
  </si>
  <si>
    <t>Pol__0106</t>
  </si>
  <si>
    <t>CY16 Žlutozelený, pevně</t>
  </si>
  <si>
    <t>Pol__0107</t>
  </si>
  <si>
    <t>CY25 Žlutozelený, pevně</t>
  </si>
  <si>
    <t>Pol__0108</t>
  </si>
  <si>
    <t>6 mm2</t>
  </si>
  <si>
    <t>Pol__0109</t>
  </si>
  <si>
    <t>16 mm2</t>
  </si>
  <si>
    <t>Pol__0110</t>
  </si>
  <si>
    <t>25   mm2</t>
  </si>
  <si>
    <t>Pol__0111</t>
  </si>
  <si>
    <t>35 mm2</t>
  </si>
  <si>
    <t>Pol__0112</t>
  </si>
  <si>
    <t>50 mm2</t>
  </si>
  <si>
    <t>Pol__0113</t>
  </si>
  <si>
    <t>70 mm2</t>
  </si>
  <si>
    <t>Pol__0114</t>
  </si>
  <si>
    <t>95 mm2</t>
  </si>
  <si>
    <t>Pol__0115</t>
  </si>
  <si>
    <t>Pol__0116</t>
  </si>
  <si>
    <t>Do  16 mm2</t>
  </si>
  <si>
    <t>Pol__0117</t>
  </si>
  <si>
    <t>do 2,5 mm2</t>
  </si>
  <si>
    <t>Pol__0118</t>
  </si>
  <si>
    <t>12x0,5 až 4 mm2</t>
  </si>
  <si>
    <t>Pol__0119</t>
  </si>
  <si>
    <t>ZSA 16 + Cu pásek 0,5m</t>
  </si>
  <si>
    <t>Pol__0120</t>
  </si>
  <si>
    <t>KO125/EQ02</t>
  </si>
  <si>
    <t>Pol__0121</t>
  </si>
  <si>
    <t>do 50 kg</t>
  </si>
  <si>
    <t>Pol__0122</t>
  </si>
  <si>
    <t>přes 50 do 100kg</t>
  </si>
  <si>
    <t>Pol__0123</t>
  </si>
  <si>
    <t>přes 100 do 300 kg</t>
  </si>
  <si>
    <t>Pol__0124</t>
  </si>
  <si>
    <t>osušovač rukou do cca 2,2 kW nerez</t>
  </si>
  <si>
    <t>Pol__0125</t>
  </si>
  <si>
    <t>ventilátor</t>
  </si>
  <si>
    <t>Pol__0126</t>
  </si>
  <si>
    <t>el.ventil VZT</t>
  </si>
  <si>
    <t>Pol__0127</t>
  </si>
  <si>
    <t>jednotka VZT</t>
  </si>
  <si>
    <t>Pol__0128</t>
  </si>
  <si>
    <t>pohon rolet</t>
  </si>
  <si>
    <t>Pol__0129</t>
  </si>
  <si>
    <t>vývody EKV, EZS, DT</t>
  </si>
  <si>
    <t>Pol__0130</t>
  </si>
  <si>
    <t>zapojení digestoře/varné desky</t>
  </si>
  <si>
    <t>Pol__0131</t>
  </si>
  <si>
    <t>napojení - venkovní jednotky VZT</t>
  </si>
  <si>
    <t>Pol__0132</t>
  </si>
  <si>
    <t>ZP 30x4 Zemnící páska 30x4 mm, zinek, pevně</t>
  </si>
  <si>
    <t>Pol__0133</t>
  </si>
  <si>
    <t>Drát 10 drát o 8mm(0,40kg/m), pevně</t>
  </si>
  <si>
    <t>Pol__0134</t>
  </si>
  <si>
    <t>do 2 m</t>
  </si>
  <si>
    <t>Pol__0135</t>
  </si>
  <si>
    <t>630 120 Připojovací svorka O10/ Fl 30x4 k zemniči O 20 s přítlačným šroubem FeZn</t>
  </si>
  <si>
    <t>Pol__0136</t>
  </si>
  <si>
    <t>Štítek pro označení svodu</t>
  </si>
  <si>
    <t>Pol__0137</t>
  </si>
  <si>
    <t>PJ tvarování mont.dílu</t>
  </si>
  <si>
    <t>Pol__0138</t>
  </si>
  <si>
    <t>JT 2 - Jímací tyč s uchycením  16-2000 kpl</t>
  </si>
  <si>
    <t>Pol__0139</t>
  </si>
  <si>
    <t>Vodič AlMgSi Rd 8</t>
  </si>
  <si>
    <t>Pol__0140</t>
  </si>
  <si>
    <t>dilatační propoj kpl. vč. svorek</t>
  </si>
  <si>
    <t>Pol__0141</t>
  </si>
  <si>
    <t>Oddálený jímač s podpůrnou trubkou na výložnících v.3000 SET</t>
  </si>
  <si>
    <t>Pol__0142</t>
  </si>
  <si>
    <t>podpěra PV plochá střecha plast/beton</t>
  </si>
  <si>
    <t>Pol__0143</t>
  </si>
  <si>
    <t>204 179 UNIsnap  205mm  nerez/ plast šedý</t>
  </si>
  <si>
    <t>Pol__0144</t>
  </si>
  <si>
    <t>SO</t>
  </si>
  <si>
    <t>Pol__0145</t>
  </si>
  <si>
    <t>SS  spojovací</t>
  </si>
  <si>
    <t>Pol__0146</t>
  </si>
  <si>
    <t>SP  připojovací</t>
  </si>
  <si>
    <t>Pol__0147</t>
  </si>
  <si>
    <t>SK E  křížová  M6</t>
  </si>
  <si>
    <t>Pol__0148</t>
  </si>
  <si>
    <t>SR 2  svorka páska-páska diagonální velká nerez</t>
  </si>
  <si>
    <t>Pol__0149</t>
  </si>
  <si>
    <t>SR 3b  svorka páska-drát</t>
  </si>
  <si>
    <t>Pol__0150</t>
  </si>
  <si>
    <t>SJ 1b N k jímací tyči nerez, D=20, dvoušroubová</t>
  </si>
  <si>
    <t>Pol__0151</t>
  </si>
  <si>
    <t>UP-krabice se zkušební svorkou 160x160x68m pod.om.</t>
  </si>
  <si>
    <t>Pol__0152</t>
  </si>
  <si>
    <t>4040HF TRUBKA TUHÁ 750 N HF</t>
  </si>
  <si>
    <t>Pol__0153</t>
  </si>
  <si>
    <t>Podružný materiál</t>
  </si>
  <si>
    <t>Pol__0154</t>
  </si>
  <si>
    <t>Stena do 300mm</t>
  </si>
  <si>
    <t>Pol__0155</t>
  </si>
  <si>
    <t>Stena do 450mm</t>
  </si>
  <si>
    <t>Pol__0156</t>
  </si>
  <si>
    <t>do d. 300//300x300</t>
  </si>
  <si>
    <t>Pol__0157</t>
  </si>
  <si>
    <t>Strop do 450mm</t>
  </si>
  <si>
    <t>Pol__0158</t>
  </si>
  <si>
    <t>100x100x50 mm</t>
  </si>
  <si>
    <t>Pol__0159</t>
  </si>
  <si>
    <t>150x150x100 mm</t>
  </si>
  <si>
    <t>Pol__0160</t>
  </si>
  <si>
    <t>Sire 30 mm</t>
  </si>
  <si>
    <t>Pol__0161</t>
  </si>
  <si>
    <t>Sire 70 mm</t>
  </si>
  <si>
    <t>Pol__0162</t>
  </si>
  <si>
    <t>Sire 150 mm</t>
  </si>
  <si>
    <t>Pol__0163</t>
  </si>
  <si>
    <t>Pol__0164</t>
  </si>
  <si>
    <t>Jakekoliv sire</t>
  </si>
  <si>
    <t>Pol__0165</t>
  </si>
  <si>
    <t>Za každý další km</t>
  </si>
  <si>
    <t>Pol__0166</t>
  </si>
  <si>
    <t>Do vzdálenosti 1 km</t>
  </si>
  <si>
    <t>Pol__0167</t>
  </si>
  <si>
    <t>suť</t>
  </si>
  <si>
    <t>Pol__0168</t>
  </si>
  <si>
    <t>Zemina třídy 3, šíře 250mm,hloubka 500mm</t>
  </si>
  <si>
    <t>Pol__0169</t>
  </si>
  <si>
    <t>Pol__0170</t>
  </si>
  <si>
    <t>Zemina třídy 3, šíře 350mm,hloubka 700mm</t>
  </si>
  <si>
    <t>Pol__0171</t>
  </si>
  <si>
    <t>Z prosáté zeminy, bez zakrytí, šíře do 65cm,tloušťka 5cm</t>
  </si>
  <si>
    <t>Pol__0172</t>
  </si>
  <si>
    <t>m3</t>
  </si>
  <si>
    <t>Pol__0173</t>
  </si>
  <si>
    <t>Pol__0174</t>
  </si>
  <si>
    <t>Provizorní úprava terénu v zemina třídy 3</t>
  </si>
  <si>
    <t>Pol__0175</t>
  </si>
  <si>
    <t>zemina 1m3=1,65t</t>
  </si>
  <si>
    <t>Pol__0176</t>
  </si>
  <si>
    <t>Naložení,rozhoz,úprava povrchu</t>
  </si>
  <si>
    <t>Pol__0177</t>
  </si>
  <si>
    <t>Do 1.9 m</t>
  </si>
  <si>
    <t>Pol__0178</t>
  </si>
  <si>
    <t>EI 30 Kabel. přepážka PROMASTOP - I</t>
  </si>
  <si>
    <t>Pol__0179</t>
  </si>
  <si>
    <t>Protipožární pěna na utěsnění prostupů EI45</t>
  </si>
  <si>
    <t>bal</t>
  </si>
  <si>
    <t>Pol__0180</t>
  </si>
  <si>
    <t>Demontaz stavajiciho zarizeni</t>
  </si>
  <si>
    <t>Pol__0181</t>
  </si>
  <si>
    <t>zapojovani a zkouskach</t>
  </si>
  <si>
    <t>Pol__0182</t>
  </si>
  <si>
    <t>S ostatnimi profesemi</t>
  </si>
  <si>
    <t>Pol__0183</t>
  </si>
  <si>
    <t>Zauceni obsluhy</t>
  </si>
  <si>
    <t>Pol__0184</t>
  </si>
  <si>
    <t>Spoluprace s reviz.technikem</t>
  </si>
  <si>
    <t>Pol__0185</t>
  </si>
  <si>
    <t>Revizni technik</t>
  </si>
  <si>
    <t>Pol__0186</t>
  </si>
  <si>
    <t>Doprava, PPV</t>
  </si>
  <si>
    <t>Optický kabel 12-vláknový 9/125 OS1 LSOH</t>
  </si>
  <si>
    <t>Sdělovací kabel 20x2x0.5</t>
  </si>
  <si>
    <t>Kabel pro venkovní prostředí Cat.5E F/UTP</t>
  </si>
  <si>
    <t>Kabel Cat. 6A U/FTP 500 MHz LSOH</t>
  </si>
  <si>
    <t>Telefonní patch panel 50xRJ45 Cat.3 UTP 1U</t>
  </si>
  <si>
    <t>Modulární patch panel 24xRJ45 Cat.6 STP</t>
  </si>
  <si>
    <t>Zásuvka 2xRJ45 kat.6 STP, komplet - 2DIN</t>
  </si>
  <si>
    <t>Zásuvka 2xRJ45 kat.6 STP, komplet - na povrch</t>
  </si>
  <si>
    <t>Zásuvka 2xRJ45 kat.6 STP, komplet - pod omítku</t>
  </si>
  <si>
    <t>Zásuvka 2xRJ45 kat.6 STP, komplet - parapetní žlab</t>
  </si>
  <si>
    <t>Zásuvka 2xRJ45 kat.6 STP, komplet - podlah. krabice</t>
  </si>
  <si>
    <t>Vývod RJ45 kat.6 STP - patchpanel, páteřní vedení</t>
  </si>
  <si>
    <t>Volný vývod (KAM, EZS, DT, …)</t>
  </si>
  <si>
    <t>Patch kabel 2xRJ45 Cat.6 UTP LSOH   1m</t>
  </si>
  <si>
    <t>Patch kabel 2xRJ45 Cat.6 UTP LSOH   2m</t>
  </si>
  <si>
    <t>Patch kabel 2xRJ45 Cat.6 UTP LSOH   3m</t>
  </si>
  <si>
    <t>Patch kabel 2xRJ45 Cat.6 UTP LSOH   5m</t>
  </si>
  <si>
    <t>Optická vana 19" - komplet, osazená 12xSC duplex vč. kazety, sváry, adaptéry, pigtaily, … - vč., provedení svárů</t>
  </si>
  <si>
    <t>Optická vana 19" - komplet, osazená 24xSC duplex vč. kazety, sváry, adaptéry, pigtaily, … - vč., provedení svárů</t>
  </si>
  <si>
    <t>Optická spojka v zemi - komplet, 12xSC - provedení sváry - napojení na FO Technické služby MFM</t>
  </si>
  <si>
    <t>Patch kabel LC - SC Duplex 9/125 OS1 2m</t>
  </si>
  <si>
    <t>Certifikační měření kat. 6 vč. protokolu</t>
  </si>
  <si>
    <t>Měření FO vl. přímou metodou vč. měřícího protokolu</t>
  </si>
  <si>
    <t>vl.</t>
  </si>
  <si>
    <t>Práce na opt. rozváděči (vystrojení)</t>
  </si>
  <si>
    <t>hod.</t>
  </si>
  <si>
    <t>19' rozvaděč stojanový 45U/600x1000 skleněné dveře</t>
  </si>
  <si>
    <t>19' rozvaděč stojanový 42U/600x800 skleněné dveře</t>
  </si>
  <si>
    <t>Podstavec 800x1000 s filtrem 1x</t>
  </si>
  <si>
    <t>Podstavec 600x800 s filtrem 1x</t>
  </si>
  <si>
    <t>Vertikální zemnicí lišta 45U</t>
  </si>
  <si>
    <t>Vertikální zemnicí lišta 42U</t>
  </si>
  <si>
    <t>Vertikální lišta 45U</t>
  </si>
  <si>
    <t>Vertikální lišta 42U</t>
  </si>
  <si>
    <t>19" Polička s perforací 1U/450mm, max.nosnost 40kg</t>
  </si>
  <si>
    <t>19' rozvodný panel 6x220V-3m s vaničkou 1,5U přepěťová ochrana</t>
  </si>
  <si>
    <t>19' vyvazovací panel 2U jednostranná plastová lišta</t>
  </si>
  <si>
    <t>19' záslepka 2U</t>
  </si>
  <si>
    <t>Vent.j.spodní(horní)220V/90W  6 ventil. ,termostat RAL7035</t>
  </si>
  <si>
    <t>Montážní sada M6 - 20x šroub, podložka a plovoucí matice</t>
  </si>
  <si>
    <t>Podružný instalační materiál (konektory, propoj, kabely,  aj.)</t>
  </si>
  <si>
    <t>Oživení a parametrizace systému, funkční zkoušky</t>
  </si>
  <si>
    <t>Koordinace, zaškolení obsluhy, předání</t>
  </si>
  <si>
    <t>h.</t>
  </si>
  <si>
    <t>IP DT dveřní komunikátor - základní j. (bez kamery)- Signalizační protokol SIP 2.0 (RFC - 3261)-, Integrovaný mikrofon- Reproduktor 2W- Audio stream G.711, G.729, G.722, L16/16kHz- Video stream</t>
  </si>
  <si>
    <t>H.263+, H.263, H.264, MJPEG, MPEG-4</t>
  </si>
  <si>
    <t>- Napájení 12V±15%/2A DC nebo PoE</t>
  </si>
  <si>
    <t>- PoE 802.3af (Class 0 - 12.95W)</t>
  </si>
  <si>
    <t>- LAN 10/100BASE-TX s Auto-MDIX, RJ-45</t>
  </si>
  <si>
    <t>- Výstup spínače NC/NO kontakty, max 30V/1A AC/DC</t>
  </si>
  <si>
    <t>- Aktivní výstup spínače 8V-12V DC/400mA</t>
  </si>
  <si>
    <t>IP DT modul 5 tlačítek</t>
  </si>
  <si>
    <t>IP DT modul záslepka</t>
  </si>
  <si>
    <t>IP DT Rám pro instalaci do zdi, 2 moduly</t>
  </si>
  <si>
    <t>IP DT Krabice pro instalaci do zdi, 2 moduly</t>
  </si>
  <si>
    <t>IP telefon Recepce - (např. Grandstream GXV-3240), VoIP</t>
  </si>
  <si>
    <t>PoE injektor PSA16U-480(POE) - jednoportový 15.4W AC/DC s napájecím kabelem</t>
  </si>
  <si>
    <t>Silový kabel s CU jádry 2x1.0</t>
  </si>
  <si>
    <t>1G SFP LC LX TransceiverSFP transceiver 1,25Gbps, 1000BASE-LX, SM, 20km, 1310nm (FP), LC duplex, 0, až 70°C, 3,3V, kompatibilní</t>
  </si>
  <si>
    <t>24G PoE+(370W) + 4xSFP SwitchManagement: Smart managed- Routing/Switching: Layer 3 Lite- 24x, PoE+100/1000 RJ45 portů + 4x SFP 1000 Mbps porty- PoE+ budget 370 W PoE+- L3 statické směrování s</t>
  </si>
  <si>
    <t>32 trasami</t>
  </si>
  <si>
    <t>- Access Control List, IEEE 802.1x and VLANs guard</t>
  </si>
  <si>
    <t>- Montáž do 19“ racku</t>
  </si>
  <si>
    <t>- Doživotní záruka</t>
  </si>
  <si>
    <t>- Oprava výměnou následující pracovní den</t>
  </si>
  <si>
    <t>UPS X 3000VA Rack LCD 230V</t>
  </si>
  <si>
    <t>- nejsou předmětem PD</t>
  </si>
  <si>
    <t>Celkem zkoušky, měření, revize</t>
  </si>
  <si>
    <t>Celkem dokumentace - skutečný stav</t>
  </si>
  <si>
    <t>Celkem doprava, přesun hmot</t>
  </si>
  <si>
    <t>Celkem VRN - zařízení staveniště, odběr energií, WC, ostraha, …</t>
  </si>
  <si>
    <t>Mini DOME IR kamera s WDR; rozlišení 4MPix; obj. 2.8/4mm - dopřesněni v rámci kamerové zkoušky a dle, požadavku uživatele1/3" CMOS Progressive scan čip komprese H.264/M-JPEG/H.264+skutečný režim</t>
  </si>
  <si>
    <t>DEN/NOC - ICR (IR cut filter)</t>
  </si>
  <si>
    <t>IR přísvit s dosahem max. 10m</t>
  </si>
  <si>
    <t>rozlišení 4M (2688*1520) / záznam 20sn./s.</t>
  </si>
  <si>
    <t>10/100 Ethernet; datový tok 32Kbps~16Mbps</t>
  </si>
  <si>
    <t>citlivost 0,01Lux @ F1.2 (AGC ON)</t>
  </si>
  <si>
    <t>napájení DC12V±10% / 5W / PoE 802.3af</t>
  </si>
  <si>
    <t>4MPix IP venkovní DOME kamera; WDR+ICR+IR+obj.2.8/4mm - dopřesněni v rámci kamerové zkoušky a dle, požadavku uživatele1/2.8" CMOS čip Progressive Scankomprese H.264 / MJPEG / H264+skutečný režim</t>
  </si>
  <si>
    <t>DEN/NOC - ICR (IR cut filtr)</t>
  </si>
  <si>
    <t>INFRA s dosahem 30m</t>
  </si>
  <si>
    <t>WDR 120dB</t>
  </si>
  <si>
    <t>rozlišení 4MP (2688 x 1520) @ při 20 sn/s</t>
  </si>
  <si>
    <t>10/100 Ethernet; datový tok 32 Kbps~16Mbps</t>
  </si>
  <si>
    <t>0,01 Lux @ F1.2 (AGC ON) / 0Lux při IR</t>
  </si>
  <si>
    <t>napájení DC12V±10% / 5,5W / 7W při IR ON / PoE (802.3af)</t>
  </si>
  <si>
    <t>Konzole na stěnu pro DOME kamery</t>
  </si>
  <si>
    <t>NVR max. 32 kanálů - 4K NVR pro IP kamery do 12MP s HDMI; 320Mb/256Mb; 2x LAN- max. datový tok, 320Mb / 256Mb (záznam / odchozí) - podpora RAID 0, 1, 5, 10; počet polí - 4- rozlišení pro záznam</t>
  </si>
  <si>
    <t>až 12Mpix, 4K (8Mpix), 6Mpix</t>
  </si>
  <si>
    <t>- Video komprese H.265/H.264+/H.264/MPEG</t>
  </si>
  <si>
    <t>- 4x video výstup (2x HDMI /2x VGA (VGA1 výstup až 2k/HDMI1 výstup až 4k; VGA2/HDMI2 výstup 2Mpix)</t>
  </si>
  <si>
    <t>- 16x synch. kanálů pro přehrávání</t>
  </si>
  <si>
    <t>- 2x AUDIO výstup / 1x AUDIO vstup pro obousměrné audio</t>
  </si>
  <si>
    <t>- 16x ALARM vstup / 4x ALARM výstup</t>
  </si>
  <si>
    <t>- podpora 8x hot swap SATA HDD/6TB (celkem 48TB)</t>
  </si>
  <si>
    <t>- 1x eSATA</t>
  </si>
  <si>
    <t>- 2x USB 2.0 (pření panel), 1x USB 3.0 (zadní panel)</t>
  </si>
  <si>
    <t>- 2x RJ45 Gb Ethernet (10/100/1000) + 1x RS485 (ovládání PTZ + klávesnice) + 1x RS-232</t>
  </si>
  <si>
    <t>HDD 4TB AV-GP 64MB SATAIII/600 3RZ</t>
  </si>
  <si>
    <t>MDZ montážní deska do zateplení</t>
  </si>
  <si>
    <t>Zapojení a měření konektor (konektor, krytka, rack, …)</t>
  </si>
  <si>
    <t>Měření kat.6 vč. protokolu</t>
  </si>
  <si>
    <t>Kamerová zkouška před montáží - dopřesnění typů a umístění</t>
  </si>
  <si>
    <t>Podružný instalační materiál</t>
  </si>
  <si>
    <t>Výškové práce, lešení / zápůjčka plošiny</t>
  </si>
  <si>
    <t>dny</t>
  </si>
  <si>
    <t>Rozvodnice STA 500x700x200mm</t>
  </si>
  <si>
    <t>DVB-T linkový zesilovač, 47dB, 2x výstup</t>
  </si>
  <si>
    <t>Anténa DVB-T, 21-60, G=15dB, vč. LTE filtru</t>
  </si>
  <si>
    <t>Anténa FM, kruhová</t>
  </si>
  <si>
    <t>Přepěťové ochrany</t>
  </si>
  <si>
    <t>rozbočovače, odbočovače</t>
  </si>
  <si>
    <t>Měření signálu před montáží a návrh tech. řešení</t>
  </si>
  <si>
    <t>Zásuvka TV+R+SAT, design TANGO vč. rámečku</t>
  </si>
  <si>
    <t>Měření signálu na zásuvce STA vč. měř. protokoly</t>
  </si>
  <si>
    <t>Koxiální kabel</t>
  </si>
  <si>
    <t>Koxiální kabel UV</t>
  </si>
  <si>
    <t>ústředna EZS,  4 sl.,zdroj 13,8V/6A</t>
  </si>
  <si>
    <t>2x linka DN-BUS, zásuvný modul</t>
  </si>
  <si>
    <t>rozhraní TCP/IP-terminál server, zásuvný modul</t>
  </si>
  <si>
    <t>rozhraní RS 232 pro periferie, zásuvný modul</t>
  </si>
  <si>
    <t>komunikátor na PCO pro DM (Contact-ID,4+2)</t>
  </si>
  <si>
    <t>AKU 12V/14 Ah, 151x98x95 mm, 4,30 kg</t>
  </si>
  <si>
    <t>dvoukan.řadič s pam.na 500 karet a trans, plast</t>
  </si>
  <si>
    <t>čtečka, 75x110x15mm</t>
  </si>
  <si>
    <t>SW pro evidenci přístupu,100 karet</t>
  </si>
  <si>
    <t>snímač pro načítání karet EM 125 kHz do USB</t>
  </si>
  <si>
    <t>PVC ISO karta (85,6 x 54 x 0,85 mm) - EM4200</t>
  </si>
  <si>
    <t>PC pro instalaci SW pro evidenci přístupu</t>
  </si>
  <si>
    <t>modul BUS, 8x dv.vstup,1x výstup relé 30V/2A</t>
  </si>
  <si>
    <t>zál. impulzní zdroj 13,8V/6A+4A pro bat.,kryt B2,DN-BUS</t>
  </si>
  <si>
    <t>akumulátor 12V/38 Ah, 197x165x170 mm, 13,8 kg</t>
  </si>
  <si>
    <t>klávesnice bez řadiče světle šedá, bílý displej</t>
  </si>
  <si>
    <t>digital PIR+MW detektor,kulová čočka 85°/15m,EOL</t>
  </si>
  <si>
    <t>PIR detektor, 12x12m, stojánek, 2.st.</t>
  </si>
  <si>
    <t>instalační krabice,8 šroubovacích svorek+T,70x56x20mm</t>
  </si>
  <si>
    <t>optická signalizace, červená LED, bzučák</t>
  </si>
  <si>
    <t>siréna venkovní, zálohovaná vč. Baterie</t>
  </si>
  <si>
    <t>opt. + tepl., samores.,12Vss, det. nad 60 nebo 77°C</t>
  </si>
  <si>
    <t>Elektromechanický samozamykací zámek - např. rozteč 72mm, backset 55mm - nutno dopřesnit na stavbě, dle dodavete dveří</t>
  </si>
  <si>
    <t>Kabel s konektorem k elektromotorickým zámkům (10 m)</t>
  </si>
  <si>
    <t>Bezpečnostní kování, klika-klika, vč. dělený čtyrhran</t>
  </si>
  <si>
    <t>Kabelová kovová zadlabávací průchodka</t>
  </si>
  <si>
    <t>Protiplechy k zámku (universal)</t>
  </si>
  <si>
    <t>Rozvodná krabice pro el.mech. zámek</t>
  </si>
  <si>
    <t xml:space="preserve">- systém el.mechanických zámků nutno zkoordinovat na stavbě s dodavatelem dveří a osattními profesemi (stavba, PBŘ, …) : </t>
  </si>
  <si>
    <t xml:space="preserve">- stavební přípravu do křídla dveří řeší stavba : </t>
  </si>
  <si>
    <t>Spínaný zdroj v kovovém krytu 13,8 Vss / 5A s reléovými výstupy a 75PS13V8 K40/5A</t>
  </si>
  <si>
    <t>AKU 18-12 - akumulátor 12V/18 Ah, 181x76x167 mm, 6,2 kg</t>
  </si>
  <si>
    <t>Plastová rozvodnice OBO, vč. Wago svorek</t>
  </si>
  <si>
    <t>Ovládání el. zámků - 4x tlačítka v Recepci</t>
  </si>
  <si>
    <t>Stíněný kabel 2x2 Cu drát O 0,5 mm, 2x Cu drát O 1 mm, PVC plášť (YCYJ 2+2P)</t>
  </si>
  <si>
    <t>Stíněný kabel 6x Cu drát O 0,5 mm, PVC plášť</t>
  </si>
  <si>
    <t>Kabel CYSY 3x2,5</t>
  </si>
  <si>
    <t>Kabel CYSY 2x0,5</t>
  </si>
  <si>
    <t>VRN11-01</t>
  </si>
  <si>
    <t>Náklady zhotovitele související se zajištěním provozů nutných pro provádění díla - zařízení, staveniště</t>
  </si>
  <si>
    <t>VRN11-02</t>
  </si>
  <si>
    <t>Náklady zhotovitele související se zajištěním provozů nutných pro provádění díla - ostatní zařízení, a práce</t>
  </si>
  <si>
    <t xml:space="preserve">-Zřízení trvalé, dočasné deponie a mezideponie : </t>
  </si>
  <si>
    <t xml:space="preserve">-zřízení příjezdů a přístupů na staveniště : </t>
  </si>
  <si>
    <t xml:space="preserve">-úpravy staveniště z hlediska bezpečnosti a ochrany zdraví třetích osob, vč. nutných úprav pro osoby s omezenou schopností pohybu a orientace : </t>
  </si>
  <si>
    <t xml:space="preserve">-uspořádání a bezpečnost staveniště z hlediska ochrany veřejných zájmů : </t>
  </si>
  <si>
    <t xml:space="preserve">-dodržení podmínek pro provádění staveb z hlediska BOZP (vč. označení stavby) a sestaveného plánu BOZP : </t>
  </si>
  <si>
    <t xml:space="preserve">-dodržování podmínek pro ochranu životního prostředí při výstavbě : </t>
  </si>
  <si>
    <t xml:space="preserve">-dodržení podmínek - možnosti nakládání s odpady : </t>
  </si>
  <si>
    <t xml:space="preserve">-splnění zvláštních požadavků na provádění stavby, které vyžadují zvláštní bezpečnostní opatření : </t>
  </si>
  <si>
    <t xml:space="preserve">-dočasné / provizorní dopravní značení, osvětlení - (vyřízení+zřízení+likvidace po skončení stavby) : </t>
  </si>
  <si>
    <t xml:space="preserve">1,0 : </t>
  </si>
  <si>
    <t>VRN11-03</t>
  </si>
  <si>
    <t>Náklady zhotovitele související se zajištěním provozů nutných pro provádění díla - likvidace, zařízení staveniště</t>
  </si>
  <si>
    <t>VRN91-01</t>
  </si>
  <si>
    <t>Náklady zhotovitele související se zajištěním a provedením kompletního díla dle PD a souvisejících, dokladů - kompletační činnost</t>
  </si>
  <si>
    <t>VRN91-02</t>
  </si>
  <si>
    <t>Pravidelné čištění přilehlých / souvisejících komunikací a zpevněných ploch - po celou dobu stavby</t>
  </si>
  <si>
    <t>VRN91-03</t>
  </si>
  <si>
    <t>Zábor potřebného veřejného prostranství / pozemků - pro stavbu, zařízení staveniště, vjezdy na, stavbu  - POZEMKY KTERÉ NEJSOU VE VLASTNICTVÍ OBJEDNATELE</t>
  </si>
  <si>
    <t xml:space="preserve">-zajištění + vyřízení + finanční vyrovnání : </t>
  </si>
  <si>
    <t xml:space="preserve">-zpětné PROTOKOLÁRNÍ předání dotčených ploch, uvedených do původního stavu, jednotlivým zprávcům/majitelům : </t>
  </si>
  <si>
    <t>VRN91-05</t>
  </si>
  <si>
    <t>Náklady zhotovitele spojené s ochranou všech dotčených, jinde nespecifikovaných, dřevin, stromů,, porostů a vegetačních ploch při stavebních prací dle ČSN 83 9061 - po celou dobu výstavby</t>
  </si>
  <si>
    <t>VRN91-11</t>
  </si>
  <si>
    <t>Zajištění všech dokladů a revizí nutných pro předání stavby a vydání kolaudačního souhlasu</t>
  </si>
  <si>
    <t>VRN91-12</t>
  </si>
  <si>
    <t>Zajištění splnění podmínek vyplývajících z vydaných rozhodnutí a povolení stavby dle zadávací, dokumentace a plánu bezpečnosti</t>
  </si>
  <si>
    <t>VRN91-13</t>
  </si>
  <si>
    <t>Součinnost s ostatními zúčastněnými stranami : se zástupci objednatele, projektanta, TDI, AD,, koordinátora bezpečnosti</t>
  </si>
  <si>
    <t>VRN91-14</t>
  </si>
  <si>
    <t>Včasné odsouhlasení všech užitých výrobků/prvků, materiálů a technologií zástupci všech zúčastněných, stran, požadované zadávací a projektovou dokumentací - (VYVZORKOVÁNÍ)</t>
  </si>
  <si>
    <t>VRN91-21</t>
  </si>
  <si>
    <t>Technická řešení - návrh a projednání nutných odchylek a změn oproti PD zjištěných v průběhu stavby</t>
  </si>
  <si>
    <t>VRN91-22</t>
  </si>
  <si>
    <t>Technická řešení  - návrh a projednání kolizí se skrytými konstrukcemi, vč. nákladů souvisejících s, technickým řešením případných kolizí stavby se skrytými konstrukcemi, které projektant nemohl</t>
  </si>
  <si>
    <t>předvídat.</t>
  </si>
  <si>
    <t>VRN91-23</t>
  </si>
  <si>
    <t>Zabezpečení objektu, staveniště a veškeré vybavení, majetku třetích osob a stavebního materiálu, instalovaného i neinstalovaného (uskladněného) v rámci stavby proti vzniku jakýchkoliv škod či</t>
  </si>
  <si>
    <t>snížení kvality vlivem klimatických podmínek, proti odcizení.</t>
  </si>
  <si>
    <t>VRN91-31</t>
  </si>
  <si>
    <t>Provedení všech zkoušek a revizí předepsaných projektovou a zadávací dokumentací, platnými normami,, návodů k obsluze - (neuvedených v jednotlivých soupisech prací)</t>
  </si>
  <si>
    <t>VRN91-41</t>
  </si>
  <si>
    <t>Uvedení všech pozemků, konstrukcí a povrchů dotčených stavbou do původního stavu vč. protokolárního, zpětného předání jednotlivým vlastníkům.</t>
  </si>
  <si>
    <t>VRN91-51</t>
  </si>
  <si>
    <t>Náklady na projekční práce</t>
  </si>
  <si>
    <t xml:space="preserve">-vypracování dílenské / dodavatelské dokumentace stavby - dle požadavků PD a zadávací dokumentace vč. odsouhlasení ze strany autorů PDPS : </t>
  </si>
  <si>
    <t xml:space="preserve">-vypracování dokumentace "skutečného provedení stavby" - dle požadavků PD a zadávací dokumentace vč. odsouhlasení ze strany autorů PDPS : </t>
  </si>
  <si>
    <t xml:space="preserve">VEŠKERÉ FORMY A PŘEDÁNÍ SE ŘÍDÍ PODMÍNKAMI ZADÁVACÍ DOKUMENTACE STAVBY : </t>
  </si>
  <si>
    <t>VRN91-61</t>
  </si>
  <si>
    <t>Zpracování fotodokumentace : A) fotofokumentace stávajícího stavu před zahájením stavebních prací,, B) fotodokumentace průběhu realizace stavby,   C) fotodokumentace dokončeného díla.  Předání</t>
  </si>
  <si>
    <t>objednateli v počtu a formě uvedené v zadávací dokumentaci.</t>
  </si>
  <si>
    <t>VRN91-71</t>
  </si>
  <si>
    <t>Náklady na označení stavby / povinná publicita - provedení DLE ZADÁVACÍCH PODMÍNEK</t>
  </si>
  <si>
    <t>VRN91-81</t>
  </si>
  <si>
    <t>Vytyčení všech inženýrských sítí před zahájením prací vč. řádného zajištění. Zpětné protokolární, předání všech inženýrských sítí jednotlivým správcům vč. uvedení dotčených ploch do bezvadného</t>
  </si>
  <si>
    <t>stavu.</t>
  </si>
  <si>
    <t>VRN91-82</t>
  </si>
  <si>
    <t>Geodetické a související práce</t>
  </si>
  <si>
    <t xml:space="preserve">-vytyčení stavby nebo jejich částí oprávněným geodetem vč. vypracování příslušných protokolů - před zahájením stavby : </t>
  </si>
  <si>
    <t xml:space="preserve">-zaměření skutečného provedení stavby nebo jejich částí vč. vypracování geometrických plánů a ostatních příslušných protokolů : </t>
  </si>
  <si>
    <t xml:space="preserve">(veškeré nové a upravované stavby/konstrukce , inženýrské a liniové stavby v rámci stavby) : </t>
  </si>
  <si>
    <t>VRN91-98</t>
  </si>
  <si>
    <t>Ostatní náklady spojené s požadavky objednatele, které jsou uvedeny v jednotlivých článcích smlouvy, o dílo, pokud nejsou zahrnuty v soupisech prací</t>
  </si>
  <si>
    <t>bezdrátový přijímač, 868 MHz,obousměrná kom</t>
  </si>
  <si>
    <t>tísňové tlačítko 1 kanál, 868 MHz</t>
  </si>
  <si>
    <t>Elektrický otvírač 12V/0,3AC, 0,6DC stav.střelka, moment.kolík - nutno zkoordinovat s provedením, dveří a systému spínání dveřního mudulu</t>
  </si>
  <si>
    <t>Lišta levá/prava/rovná</t>
  </si>
  <si>
    <t>Ovládání el. zámků - 5x tlačítka v Recepci</t>
  </si>
  <si>
    <t>Podružný instalační materiál (kabeláž, konektory, propoj, kabely,  aj.)</t>
  </si>
  <si>
    <t>Tr. Kopoflex 50</t>
  </si>
  <si>
    <t>Plech. kabelový žlab plný 50*50 - vč. komplet příslušenství</t>
  </si>
  <si>
    <t>Drátěný kabelový žlab 100*50 - vč. komplet příslušenství</t>
  </si>
  <si>
    <t>Drátěný kabelový žlab 250*50 - vč. komplet příslušenství</t>
  </si>
  <si>
    <t>El. instalační trubka 1429 - monoflex - pod omítku vč. zapravení</t>
  </si>
  <si>
    <t>El. instalační trubka 1436 - monoflex - pod omítku vč. zapravení</t>
  </si>
  <si>
    <t>El. instalační trubka 25 - pevná - vč. komplet příslušenství</t>
  </si>
  <si>
    <t>El. instalační lišta LV40*40 - vč. komplet příslušenství</t>
  </si>
  <si>
    <t>Parapetní kanál - oceloplech 70*130 (např. GS-S70130), vč. komplet příslušenství</t>
  </si>
  <si>
    <t>Držák svazkový Grip 2031M/30 vč. hmoždinky, šroubu</t>
  </si>
  <si>
    <t>Vysekání drážky vč. zapravení</t>
  </si>
  <si>
    <t>Průraz ve zdivu tl. 15cm, plochy do 0,025m2, vč. začištění</t>
  </si>
  <si>
    <t>Průraz ve zdivu tl. 30cm, plochy do 0,025m2, vč. začištění</t>
  </si>
  <si>
    <t>Průraz ve zdivu tl. 45cm, plochy do 0,025m2, vč. začištění</t>
  </si>
  <si>
    <t>Průrazy tl. 40cm</t>
  </si>
  <si>
    <t>220300802R00</t>
  </si>
  <si>
    <t>Forma drátová jednostranná do 20 vodičů</t>
  </si>
  <si>
    <t>Vyvázání kabel. svazků formy do 20 vodičů</t>
  </si>
  <si>
    <t>Prostup stropem na střechu - průraz, fajfka min.pr.70</t>
  </si>
  <si>
    <t>Stožár 4m, d48mm, žár. - vč. kotvení a příslušenství</t>
  </si>
  <si>
    <t>Krabice univerzální KU 68/2-1901, se šroubky</t>
  </si>
  <si>
    <t>Krabice kruhová odbočná KO125 s víčkem KO125V a svorkovnicí SP-96</t>
  </si>
  <si>
    <t>Skříň rozvodná KT 250 s víkem a šroubky</t>
  </si>
  <si>
    <t>Podlahová krabice pro 12 modulů 45*45, kryt pro krytinu, šedá, vč. instal. krabice, vč. komplet, zásuvky: 3ks 2*kat.6 STP+8ks 230V+1ks HDMI</t>
  </si>
  <si>
    <t>Kabel HDMI,plochý, 10m, 3D podpora</t>
  </si>
  <si>
    <t>Požární ucpávky dle PBŘ</t>
  </si>
  <si>
    <t>Drobný elektroinstalační materiál</t>
  </si>
  <si>
    <t>kpl.</t>
  </si>
  <si>
    <t>Spolupráce s ostatními profesemi, HZS</t>
  </si>
  <si>
    <t>Plošina, práce ve výškách</t>
  </si>
  <si>
    <t>210010001R00</t>
  </si>
  <si>
    <t xml:space="preserve">Montáž trubky ohebné, z PVC, uložené pod omítku, vnější průměr 16 mm,  ,  </t>
  </si>
  <si>
    <t>POL1_9</t>
  </si>
  <si>
    <t>210010323R00</t>
  </si>
  <si>
    <t xml:space="preserve">Montáž krabice plastové odbočné, čtvercové,  ,  ,  , do zdiva, se zapojením,  </t>
  </si>
  <si>
    <t>210020131R00</t>
  </si>
  <si>
    <t>Montáž kabelového roštu  , šířky 200 mm, pro volné/pevné uložení</t>
  </si>
  <si>
    <t>220301021R00</t>
  </si>
  <si>
    <t>Lišta elektroinstalační L 20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</si>
  <si>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</si>
  <si>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</si>
  <si>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</si>
  <si>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</si>
  <si>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210110021R00</t>
  </si>
  <si>
    <t>Montáž spínače nástěnného pro prostředí venkovní a mokré včetně zapojení, jednopólového,  , řazení 1</t>
  </si>
  <si>
    <t>210110005R00</t>
  </si>
  <si>
    <t>Montáž spínače nástěnného pro prostředí obyčejné nebo vlhké včetně zapojení, křížového,  , řazení 7</t>
  </si>
  <si>
    <t>210110023R00</t>
  </si>
  <si>
    <t>Montáž spínače nástěnného pro prostředí venkovní a mokré včetně zapojení, sériového,  , řazení 5</t>
  </si>
  <si>
    <t>POL1_</t>
  </si>
  <si>
    <t>210110003R00</t>
  </si>
  <si>
    <t>Montáž spínače nástěnného pro prostředí obyčejné nebo vlhké včetně zapojení, sériového,  , řazení 5</t>
  </si>
  <si>
    <t>210111021R00</t>
  </si>
  <si>
    <t xml:space="preserve">Montáž zásuvky domovní v krabici včetně zapojení,  , provedení 2P+PE,  </t>
  </si>
  <si>
    <t>210111051R00</t>
  </si>
  <si>
    <t>Montáž zásuvky pro ploché kontakty včetně zapojení, venkovní ,  , provedení 2P, 10A</t>
  </si>
  <si>
    <t>210111101R00</t>
  </si>
  <si>
    <t>Zásuvka průmyslová CZ 1632 H,S,Z 2P+PE</t>
  </si>
  <si>
    <t>210111115R00</t>
  </si>
  <si>
    <t>Montáž zásuvky průmyslové včetně zapojení, IP 67, provedení 3P+PE, 63 A</t>
  </si>
  <si>
    <t>210190002R00</t>
  </si>
  <si>
    <t>Montáž oceloplechové rozvodnice, do hmotnosti 50 kg</t>
  </si>
  <si>
    <t>210810005R00</t>
  </si>
  <si>
    <t>Montáž kabelu CYKY 750 V, 3 x 1,5 mm2, volně uloženého</t>
  </si>
  <si>
    <t>210810001R00</t>
  </si>
  <si>
    <t>Montáž kabelu CYKY 750 V, 2 x 1,5 mm2, volně uloženého</t>
  </si>
  <si>
    <t>210860201R00</t>
  </si>
  <si>
    <t>Montáž kabelu ovládacího JYTY s Al laminovanou fólií, 2 x 1 mm, volně uloženého</t>
  </si>
  <si>
    <t>210860202R00</t>
  </si>
  <si>
    <t>Montáž kabelu ovládacího JYTY s Al laminovanou fólií, 4 x 1 mm, volně uloženého</t>
  </si>
  <si>
    <t>210800527R00</t>
  </si>
  <si>
    <t xml:space="preserve">Montáž vodiče H07V-U (CY), 6 mm2, uloženého volně,  </t>
  </si>
  <si>
    <t>210220321R00</t>
  </si>
  <si>
    <t>Montáž svorky hromosvodové "Bernard" na potrubí, včetně Cu pásku (bez vodiče a připoj. vod.)</t>
  </si>
  <si>
    <t>2102206R</t>
  </si>
  <si>
    <t>Drobné stavební úpravy při lektromontážích</t>
  </si>
  <si>
    <t>35711710R</t>
  </si>
  <si>
    <t>skříň rozvodná kabelová rozvodná; přípojková (do 50mm2); celoplastový z termoplastu; konstrukce pro osazení do výklenku ve stěně; sad 1; pojistk.spodek E33(63A); způsob připojení přímé připojení plného vodiče do do konstrukční svorky</t>
  </si>
  <si>
    <t>plného vodiče do do konstrukční svorky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</si>
  <si>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</si>
  <si>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</si>
  <si>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použití -30 až 70 °C; max.provoz.teplota při zkratu 160 °C; min.teplota pokládky -5 °C; průřez vodiče 1,5 mm2; samozhášivý; odolnost vůči UV záření; barva pláště černá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</si>
  <si>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</si>
  <si>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</si>
  <si>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34121550R</t>
  </si>
  <si>
    <t>kabel JYTY; sdělovací; pevné uložení vnitřní; Cu jádra holá; počet žil 2; jmen.prům.jádra 1,00 mm; teplota použití do 70 °C; barva pláště šedá</t>
  </si>
  <si>
    <t>34121554R</t>
  </si>
  <si>
    <t>kabel JYTY; sdělovací; pevné uložení vnitřní; Cu jádra holá; počet žil 4; jmen.prům.jádra 1,00 mm; teplota použití do 70 °C; barva pláště šedá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</si>
  <si>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</si>
  <si>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</si>
  <si>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proti šíření plamene</t>
  </si>
  <si>
    <t>34571814R</t>
  </si>
  <si>
    <t>korýtko elektriopnstalační, mat. PVC 100x40 s víčkem</t>
  </si>
  <si>
    <t>34572109R</t>
  </si>
  <si>
    <t>lišta elektroinstalační vkládací; mat. PVC samozhášivé; Š x V 24 x 22 mm; délka 3,00 m; bílá; stupeň hořlavosti A1-F; teplot.rozsah -5 až 60 °C</t>
  </si>
  <si>
    <t>34551476.AR</t>
  </si>
  <si>
    <t>zásuvka jednonásobná, s ochranným kolíkem, s víčkem; řazení 2P+PE; 16 A, 250 V AC; IP 44</t>
  </si>
  <si>
    <t>34561302R</t>
  </si>
  <si>
    <t>příslušenství svornic svorka bezšroubová BS 1/8</t>
  </si>
  <si>
    <t>345714250R</t>
  </si>
  <si>
    <t>krabice elektroinstalační do prostředí se zvýšení vlhkostí, prachem; s průchodkami, provedení uzavřené; mat. PVC samozhášivé, tmavě šedá RAL 7012; stupeň krytí IP 54; teplot.rozsah -5 až 60 °C; určeno pro rozvody s napětím 400 V a proudem max. 16 A; rozměry-průměr,hloubka 95x95x50 mm</t>
  </si>
  <si>
    <t>určeno pro rozvody s napětím 400 V a proudem max. 16 A; rozměry-průměr,hloubka 95x95x50 mm</t>
  </si>
  <si>
    <t>357-11718</t>
  </si>
  <si>
    <t>HOP - lišta ochr.pospojování</t>
  </si>
  <si>
    <t>34572304R</t>
  </si>
  <si>
    <t>páska stahovací 160x4,5; PA</t>
  </si>
  <si>
    <t>1C</t>
  </si>
  <si>
    <t>220-100</t>
  </si>
  <si>
    <t>Regulátor PLC, 8xAI,4xAO,8xDI,8xDO,RS485,RS232,Ethernet,Web serve</t>
  </si>
  <si>
    <t>220-101</t>
  </si>
  <si>
    <t>Rozšířující modul  - 8UI8DO</t>
  </si>
  <si>
    <t>220-102</t>
  </si>
  <si>
    <t>Modul kaskády OCI</t>
  </si>
  <si>
    <t>220-103</t>
  </si>
  <si>
    <t>Modul AVS- řízení 0-10V</t>
  </si>
  <si>
    <t>220-104</t>
  </si>
  <si>
    <t>Venkovní čidlo Ni1000/5500ppm</t>
  </si>
  <si>
    <t>220-105</t>
  </si>
  <si>
    <t>Čidlo příložné Ni1000/5500ppm</t>
  </si>
  <si>
    <t>220-106</t>
  </si>
  <si>
    <t>Čidlo do jímky do AKU, Ni1000/5500ppm</t>
  </si>
  <si>
    <t>220-107</t>
  </si>
  <si>
    <t>Čidlo plynu dvoustupňové GS...</t>
  </si>
  <si>
    <t>220-108</t>
  </si>
  <si>
    <t>GSM modul s baterií</t>
  </si>
  <si>
    <t>220-109</t>
  </si>
  <si>
    <t>Servopohon ÚT, 24V AC, 0-10V řízení</t>
  </si>
  <si>
    <t>220-110</t>
  </si>
  <si>
    <t>Čidlo-příložné NTC</t>
  </si>
  <si>
    <t>220-111</t>
  </si>
  <si>
    <t>Houkačka se světlem 230V</t>
  </si>
  <si>
    <t>220-112</t>
  </si>
  <si>
    <t>Čidlo zaplavení-plovákové</t>
  </si>
  <si>
    <t>220-113</t>
  </si>
  <si>
    <t>Termostat přehřátí TV, příložný 0-90st.</t>
  </si>
  <si>
    <t>220-114</t>
  </si>
  <si>
    <t>Čidlo prostoru kotelny</t>
  </si>
  <si>
    <t>220-117</t>
  </si>
  <si>
    <t>Tlakovéčidlo 0-60´bar, 4-20mA, G1/2"</t>
  </si>
  <si>
    <t>220-118</t>
  </si>
  <si>
    <t>Centrál STOP v krabičce se sklem</t>
  </si>
  <si>
    <t>220-115</t>
  </si>
  <si>
    <t>Servisní nastavení kaskádového modulu kotlů</t>
  </si>
  <si>
    <t>220-116</t>
  </si>
  <si>
    <t>Uživatelský SW pro PLC regulátor</t>
  </si>
  <si>
    <t>DB</t>
  </si>
  <si>
    <t>R100</t>
  </si>
  <si>
    <t>Výchozí revizní zpráva Elektroinstalací</t>
  </si>
  <si>
    <t>R101</t>
  </si>
  <si>
    <t>Nastavení GSM modulu</t>
  </si>
  <si>
    <t>R102</t>
  </si>
  <si>
    <t>Zaškolení obsluhy</t>
  </si>
  <si>
    <t>R103</t>
  </si>
  <si>
    <t>Mimostaveništní doprava</t>
  </si>
  <si>
    <t>R104</t>
  </si>
  <si>
    <t>Projekt skutečného stavu</t>
  </si>
  <si>
    <t>111101101R00</t>
  </si>
  <si>
    <t>Odstranění travin při celkové ploše do 0,1 ha</t>
  </si>
  <si>
    <t>ha</t>
  </si>
  <si>
    <t>111201101R00</t>
  </si>
  <si>
    <t>Odstranění křovin a stromů o průměru do 10 cm při celkové ploše do 1 000 m2</t>
  </si>
  <si>
    <t xml:space="preserve">"D.2-SO02 v.č. C2, detaily, TZ - BP viz výpis prvků"  40,0 : </t>
  </si>
  <si>
    <t>40</t>
  </si>
  <si>
    <t>111201401R00</t>
  </si>
  <si>
    <t>Spálení odstraněných křovin a stromů o průměru kmene do 100 mm, na hromadách, pro jakoukoliv plochu</t>
  </si>
  <si>
    <t xml:space="preserve">"D.2-SO02 v.č. C2, detaily, TZ - BP viz výpis prvků" 40,0 : </t>
  </si>
  <si>
    <t>113106122</t>
  </si>
  <si>
    <t>Rozebrání dlažeb komunikací pro pěší z kamenných dlaždic</t>
  </si>
  <si>
    <t xml:space="preserve">"D.2-SO02 v.č. C2, detaily, TZ - BP viz výpis prvků" : </t>
  </si>
  <si>
    <t xml:space="preserve">37,0 : </t>
  </si>
  <si>
    <t>37</t>
  </si>
  <si>
    <t>113106231R00</t>
  </si>
  <si>
    <t>Rozebrání vozovek a ploch s jakoukoliv výplní spár 
 v jakékoliv ploše, ze zámkové dlažky, kladených do lože z kameniva</t>
  </si>
  <si>
    <t xml:space="preserve">139,0 : </t>
  </si>
  <si>
    <t>139</t>
  </si>
  <si>
    <t>113107143R00</t>
  </si>
  <si>
    <t>Odstranění podkladů nebo krytů v ploše jednotlivě do 200 m2, živičných, o tloušťce vrstvy přes 100 do 150 mm</t>
  </si>
  <si>
    <t xml:space="preserve">"D.2-SO02 v.č. C2, detaily, TZ - BP viz výpis prvků" 23,0 : </t>
  </si>
  <si>
    <t>113107222R00</t>
  </si>
  <si>
    <t>Odstranění podkladů nebo krytů v ploše jednotlivě přes 200 m2, z kameniva hrubého drceného, o tloušťce vrstvy přes 100 do 200 mm</t>
  </si>
  <si>
    <t xml:space="preserve">139+37+23+174,0 : </t>
  </si>
  <si>
    <t>373</t>
  </si>
  <si>
    <t>113151111R00</t>
  </si>
  <si>
    <t>Rozebrání zpevněných ploch rozebrání ploch ze silničních panelů</t>
  </si>
  <si>
    <t xml:space="preserve">"D.2-SO02 v.č. C2, detaily, TZ - BP viz výpis prvků" 174,0 : </t>
  </si>
  <si>
    <t>174</t>
  </si>
  <si>
    <t>113202111R00</t>
  </si>
  <si>
    <t>Vytrhání obrub z krajníků nebo obrubníků stojatých</t>
  </si>
  <si>
    <t xml:space="preserve">"D.2-SO02 v.č. C2, detaily, TZ" : </t>
  </si>
  <si>
    <t xml:space="preserve">53+82 : </t>
  </si>
  <si>
    <t>135</t>
  </si>
  <si>
    <t>122101101R00</t>
  </si>
  <si>
    <t>Odkopávky a  prokopávky nezapažené v horninách 1 a 2
 do 100 m3</t>
  </si>
  <si>
    <t xml:space="preserve">"D.2-SO02 v.č. C2, detaily, TZ - NS viz výpis prvků" : </t>
  </si>
  <si>
    <t xml:space="preserve">"v rámci terénních úprav" 14,0 : </t>
  </si>
  <si>
    <t>122201102R00</t>
  </si>
  <si>
    <t>Odkopávky a  prokopávky nezapažené v hornině 3
 přes 100 do 1 000 m3</t>
  </si>
  <si>
    <t xml:space="preserve">94,0 : </t>
  </si>
  <si>
    <t xml:space="preserve">"zpevněné plochy" : </t>
  </si>
  <si>
    <t xml:space="preserve">1,1*((110,0*0,65)+(107,0*0,4)+(107*0,7)+(6,0*0,5)) : </t>
  </si>
  <si>
    <t xml:space="preserve">Mezisoučet : </t>
  </si>
  <si>
    <t xml:space="preserve">"ostatní" 0,15*94,0 : </t>
  </si>
  <si>
    <t>319,52</t>
  </si>
  <si>
    <t>131201111R00</t>
  </si>
  <si>
    <t>Hloubení nezapažených jam a zářezů do 100 m3, v hornině 3, hloubení strojně</t>
  </si>
  <si>
    <t xml:space="preserve">"D.2-SO02 v.č. C2, detaily, TZ - viz výpis prvků" : </t>
  </si>
  <si>
    <t xml:space="preserve">"v rámci bourání základových prvků" 23,0 : </t>
  </si>
  <si>
    <t>131203101I10</t>
  </si>
  <si>
    <t>Hloubení jam ručním nebo pneum nářadím v soudržných horninách tř. 3</t>
  </si>
  <si>
    <t xml:space="preserve">"základy - zábradlí" 1,3 : </t>
  </si>
  <si>
    <t>1,3</t>
  </si>
  <si>
    <t>132201111R00</t>
  </si>
  <si>
    <t>Hloubení rýh šířky do 60 cm do 100 m3, v hornině 3, hloubení strojně</t>
  </si>
  <si>
    <t xml:space="preserve">"obruby" 0,4*0,3*(53,0+82,0) : </t>
  </si>
  <si>
    <t>16,2</t>
  </si>
  <si>
    <t>162201102R00</t>
  </si>
  <si>
    <t>Vodorovné přemístění výkopku z horniny 1 až 4, na vzdálenost přes 20  do 50 m</t>
  </si>
  <si>
    <t>356212I10</t>
  </si>
  <si>
    <t>Vodorovné přemístění do 10000 m výkopku/sypaniny z horniny tř. 1 až 4</t>
  </si>
  <si>
    <t xml:space="preserve">"odkopávky" 94,0 : </t>
  </si>
  <si>
    <t xml:space="preserve">"hloubení" (192,2) : </t>
  </si>
  <si>
    <t xml:space="preserve">"viz obruby" 16,2*0,8 : </t>
  </si>
  <si>
    <t xml:space="preserve">"viz základové patky" 27,3 : </t>
  </si>
  <si>
    <t>340,46</t>
  </si>
  <si>
    <t>354413I10</t>
  </si>
  <si>
    <t>Uložení sypaniny na skládky</t>
  </si>
  <si>
    <t>171201211</t>
  </si>
  <si>
    <t>Poplatek za uložení odpadu ze sypaniny na skládce (skládkovné)</t>
  </si>
  <si>
    <t xml:space="preserve">340,46*2 'Přepočtené koeficientem množství : </t>
  </si>
  <si>
    <t>680,92</t>
  </si>
  <si>
    <t>354946I10</t>
  </si>
  <si>
    <t>Zásyp jam, šachet rýh nebo kolem objektů sypaninou se zhutněním</t>
  </si>
  <si>
    <t xml:space="preserve">"hloubení" (94,0*0,15)+19,2 : </t>
  </si>
  <si>
    <t xml:space="preserve">"ostatní" 23,0 : </t>
  </si>
  <si>
    <t xml:space="preserve">"viz obruby" 16,2*0,2 : </t>
  </si>
  <si>
    <t>59,54</t>
  </si>
  <si>
    <t>181301102R00</t>
  </si>
  <si>
    <t>Rozprostření a urovnání ornice v rovině v souvislé ploše do 500 m2, tloušťka vrstvy přes 100 do 150 mm</t>
  </si>
  <si>
    <t>011001R01</t>
  </si>
  <si>
    <t>dodávka orniční vrstvy - specifikace dle PD a TZ</t>
  </si>
  <si>
    <t xml:space="preserve">433*0,175 'Přepočtené koeficientem množství : </t>
  </si>
  <si>
    <t>75,775</t>
  </si>
  <si>
    <t>181411131</t>
  </si>
  <si>
    <t>Založení parkového trávníku výsevem plochy do 1000 m2 v rovině a ve svahu do 1:5</t>
  </si>
  <si>
    <t xml:space="preserve">433,0+422,0 : </t>
  </si>
  <si>
    <t>855</t>
  </si>
  <si>
    <t>005724100</t>
  </si>
  <si>
    <t>osivo směs travní parková</t>
  </si>
  <si>
    <t xml:space="preserve">855*0,04 'Přepočtené koeficientem množství : </t>
  </si>
  <si>
    <t>34,2</t>
  </si>
  <si>
    <t>183552R13</t>
  </si>
  <si>
    <t>Hnojení travnatých ploch - specifikace dle PD a TZ</t>
  </si>
  <si>
    <t xml:space="preserve">"kompletní provedení dle specifikace PD a TZ vč. všech souvisejících prací a dodávek" : </t>
  </si>
  <si>
    <t>183552R22</t>
  </si>
  <si>
    <t>Vertikulace trávníku + vyhrabání stařiny - stávající plochy - specifikace dle PD a TZ</t>
  </si>
  <si>
    <t xml:space="preserve">422,0 : </t>
  </si>
  <si>
    <t>422</t>
  </si>
  <si>
    <t>460120019</t>
  </si>
  <si>
    <t>Naložení výkopku strojně z hornin třídy 1až4</t>
  </si>
  <si>
    <t>272321311R00</t>
  </si>
  <si>
    <t>Beton základových kleneb železový třídy C 16/20</t>
  </si>
  <si>
    <t xml:space="preserve">"zábradlí" 1,3 : </t>
  </si>
  <si>
    <t>275351215R00</t>
  </si>
  <si>
    <t>Bednění stěn základových patek zřízení</t>
  </si>
  <si>
    <t xml:space="preserve">1,2*0,8*14 : </t>
  </si>
  <si>
    <t xml:space="preserve">6,4*1,0*8 : </t>
  </si>
  <si>
    <t xml:space="preserve">"ztratné" 0,1*64,64 : </t>
  </si>
  <si>
    <t>71,104</t>
  </si>
  <si>
    <t>275351216R00</t>
  </si>
  <si>
    <t>Bednění stěn základových patek odstranění</t>
  </si>
  <si>
    <t>275361321R00</t>
  </si>
  <si>
    <t>Výztuž základových patek z betonářské oceli 11373</t>
  </si>
  <si>
    <t>341321510R00</t>
  </si>
  <si>
    <t>Beton stěn nosných a výplňových železový třídy C 20/25</t>
  </si>
  <si>
    <t xml:space="preserve">(9,0) : </t>
  </si>
  <si>
    <t>341351105R00</t>
  </si>
  <si>
    <t>Bednění stěn a příček oboustranné zřízení</t>
  </si>
  <si>
    <t>341351106R00</t>
  </si>
  <si>
    <t>Bednění stěn a příček oboustranné odstranění</t>
  </si>
  <si>
    <t>341362021R00</t>
  </si>
  <si>
    <t>Výztuž stěn a příček ze svařovaných sítí</t>
  </si>
  <si>
    <t>451315114</t>
  </si>
  <si>
    <t>Podkladní nebo výplňová vrstva z betonu C 12/15 tl do 100 mm</t>
  </si>
  <si>
    <t>564201111R00</t>
  </si>
  <si>
    <t>Podklad nebo podsyp ze štěrkopísku tloušťka po zhutnění 40 mm</t>
  </si>
  <si>
    <t xml:space="preserve">"D1" 110,0 : </t>
  </si>
  <si>
    <t xml:space="preserve">"D2" 107,0 : </t>
  </si>
  <si>
    <t xml:space="preserve">"D3" 42,0 : </t>
  </si>
  <si>
    <t>259</t>
  </si>
  <si>
    <t>564731111R00</t>
  </si>
  <si>
    <t>Podklad nebo kryt z kameniva hrubého drceného tloušťka po zhutnění 100 mm</t>
  </si>
  <si>
    <t>149</t>
  </si>
  <si>
    <t>564761111</t>
  </si>
  <si>
    <t>Podklad z kameniva hrubého drceného vel. 0-63 mm tl 200 mm</t>
  </si>
  <si>
    <t xml:space="preserve">"B1" 1,15*6,0 : </t>
  </si>
  <si>
    <t>6,9</t>
  </si>
  <si>
    <t>564811111R00</t>
  </si>
  <si>
    <t>Podklad ze štěrkodrti s rozprostřením a zhutněním frakce 0-32 mm, tloušťka po zhutnění 50 mm</t>
  </si>
  <si>
    <t>107</t>
  </si>
  <si>
    <t>564851111I10</t>
  </si>
  <si>
    <t>Podklad ze štěrkodrtě ŠD tl 150 mm</t>
  </si>
  <si>
    <t xml:space="preserve">"A1" 107,0+107,0 : </t>
  </si>
  <si>
    <t>324</t>
  </si>
  <si>
    <t>564861111R00</t>
  </si>
  <si>
    <t>Podklad ze štěrkodrti s rozprostřením a zhutněním frakce 0-63 mm, tloušťka po zhutnění 200 mm</t>
  </si>
  <si>
    <t xml:space="preserve">"D2" 1,15*107,0 : </t>
  </si>
  <si>
    <t>123,05</t>
  </si>
  <si>
    <t>564871116</t>
  </si>
  <si>
    <t>Podklad ze štěrkodrtě ŠD tl. 300 mm</t>
  </si>
  <si>
    <t xml:space="preserve">"D1" 110,0*1,15 : </t>
  </si>
  <si>
    <t xml:space="preserve">"A1" 1,15*107,0 : </t>
  </si>
  <si>
    <t>249,55</t>
  </si>
  <si>
    <t>564952111</t>
  </si>
  <si>
    <t>Podklad z mechanicky zpevněného kameniva MZK tl 150 mm</t>
  </si>
  <si>
    <t>110</t>
  </si>
  <si>
    <t>565131111R00</t>
  </si>
  <si>
    <t>Podklad z kameniva obaleného asfaltem ACP 16+, v pruhu šířky do 3 m, třídy 1, tloušťka po zhutnění 50 mm</t>
  </si>
  <si>
    <t xml:space="preserve">"A1" 107,0 : </t>
  </si>
  <si>
    <t>573111112</t>
  </si>
  <si>
    <t>Postřik živičný infiltrační s posypem z asfaltu množství 1 kg/m2</t>
  </si>
  <si>
    <t>573231111</t>
  </si>
  <si>
    <t>Postřik živičný spojovací ze silniční emulze v množství do 0,7 kg/m2</t>
  </si>
  <si>
    <t>577134131</t>
  </si>
  <si>
    <t>Asfaltový beton vrstva obrusná ACO 11 (ABS) tř. I tl 40 mm š do 3 m z modifikovaného asfaltu</t>
  </si>
  <si>
    <t xml:space="preserve">"opravy-předpoklad" 20,0 : </t>
  </si>
  <si>
    <t>127</t>
  </si>
  <si>
    <t>581151115</t>
  </si>
  <si>
    <t>Kryt cementobetonový ploch skupiny CB I tl 300 mm</t>
  </si>
  <si>
    <t xml:space="preserve">"B1" 6,0 : </t>
  </si>
  <si>
    <t>273351215R00</t>
  </si>
  <si>
    <t>Bednění stěn základových desek zřízení</t>
  </si>
  <si>
    <t>273351216R00</t>
  </si>
  <si>
    <t>Bednění stěn základových desek odstranění</t>
  </si>
  <si>
    <t>596211112</t>
  </si>
  <si>
    <t>Kladení zámkové dlažby komunikací pro pěší tl 60 mm skupiny A pl do 300 m2</t>
  </si>
  <si>
    <t>592450380</t>
  </si>
  <si>
    <t>dlažba zámková HBB 60 mm přírodní - specifikace dle PD a TZ</t>
  </si>
  <si>
    <t xml:space="preserve">107*1,1 'Přepočtené koeficientem množství : </t>
  </si>
  <si>
    <t>117,7</t>
  </si>
  <si>
    <t>596211212</t>
  </si>
  <si>
    <t>Kladení zámkové dlažby komunikací pro pěší tl 80 mm skupiny A pl do 300 m2</t>
  </si>
  <si>
    <t>592450070</t>
  </si>
  <si>
    <t>dlažba zámková HBB 80 mm přírodní - specifikace dle PD a TZ</t>
  </si>
  <si>
    <t xml:space="preserve">110*1,1 'Přepočtené koeficientem množství : </t>
  </si>
  <si>
    <t>121</t>
  </si>
  <si>
    <t>637211122</t>
  </si>
  <si>
    <t>Okapový chodník z betonových dlaždic tl 50 mm kladených do ŠP</t>
  </si>
  <si>
    <t>42</t>
  </si>
  <si>
    <t>916131213</t>
  </si>
  <si>
    <t>Osazení silničního obrubníku betonového s boční opěrou do lože z betonu prostého</t>
  </si>
  <si>
    <t xml:space="preserve">53,0 : </t>
  </si>
  <si>
    <t>53</t>
  </si>
  <si>
    <t>592174R50</t>
  </si>
  <si>
    <t>obrubník betonový silniční Standard 100x15x30 cm</t>
  </si>
  <si>
    <t xml:space="preserve">53*1,1 'Přepočtené koeficientem množství : </t>
  </si>
  <si>
    <t>58,3</t>
  </si>
  <si>
    <t>916231213</t>
  </si>
  <si>
    <t>Osazení chodníkového obrubníku betonového s boční opěrou do lože z betonu prostého</t>
  </si>
  <si>
    <t xml:space="preserve">82,0 : </t>
  </si>
  <si>
    <t>82</t>
  </si>
  <si>
    <t>592174090</t>
  </si>
  <si>
    <t>obrubník betonový chodníkový standard 100x8x25 cm</t>
  </si>
  <si>
    <t xml:space="preserve">82*1,1 'Přepočtené koeficientem množství : </t>
  </si>
  <si>
    <t>90,2</t>
  </si>
  <si>
    <t>589329310</t>
  </si>
  <si>
    <t>směs pro beton třída C25-30 X0 frakce do 8 mm</t>
  </si>
  <si>
    <t>919716111</t>
  </si>
  <si>
    <t>Výztuž cementobetonového krytu ze svařovaných sítí KARI hmotnosti do 7,5 kg/m2</t>
  </si>
  <si>
    <t>935111111</t>
  </si>
  <si>
    <t>Osazení příkopového žlabu do štěrkopísku tl 100 mm z betonových tvárnic š 500 mm</t>
  </si>
  <si>
    <t xml:space="preserve">"D.2-SO02 v.č. C2, detaily, TZ - NS viz výpis prvků"  29,0 : </t>
  </si>
  <si>
    <t>29</t>
  </si>
  <si>
    <t>592275130</t>
  </si>
  <si>
    <t>tvárnice žlabová betonová 80/500/250 mm</t>
  </si>
  <si>
    <t xml:space="preserve">29*4,4 'Přepočtené koeficientem množství : </t>
  </si>
  <si>
    <t>127,6</t>
  </si>
  <si>
    <t>961044111R00</t>
  </si>
  <si>
    <t>Bourání základů z betonu prostého</t>
  </si>
  <si>
    <t xml:space="preserve">"základové patky oplocení" 46,0*(0,25*0,25*0,8) : </t>
  </si>
  <si>
    <t>2,3</t>
  </si>
  <si>
    <t>961055111R00</t>
  </si>
  <si>
    <t>Bourání základů železobetonových</t>
  </si>
  <si>
    <t xml:space="preserve">"předpoklad-jnde neuvedené" 10,0 : </t>
  </si>
  <si>
    <t>962052211R00</t>
  </si>
  <si>
    <t>Bourání zdiva železobetonového nadzákladového</t>
  </si>
  <si>
    <t xml:space="preserve">"betonová stěna" 8,0 : </t>
  </si>
  <si>
    <t xml:space="preserve">"šachty" 0,6*0,6*1,5*6 : </t>
  </si>
  <si>
    <t xml:space="preserve">"stěny-panel" 25*3,2*0,25 : </t>
  </si>
  <si>
    <t>31,24</t>
  </si>
  <si>
    <t>966008211</t>
  </si>
  <si>
    <t>Bourání odvodňovacího žlabu z betonových příkopových tvárnic</t>
  </si>
  <si>
    <t xml:space="preserve">"D.2-SO02 v.č. C2, detaily, TZ - BP viz výpis prvků"  45,0 : </t>
  </si>
  <si>
    <t>45</t>
  </si>
  <si>
    <t>966071711</t>
  </si>
  <si>
    <t>Bourání sloupků a vzpěr plotových ocelových do 2,5 m zabetonovaných</t>
  </si>
  <si>
    <t xml:space="preserve">(85+30,0)/2,5 : </t>
  </si>
  <si>
    <t>46</t>
  </si>
  <si>
    <t>966071821</t>
  </si>
  <si>
    <t>Rozebrání drátěného pletiva se čtvercovými oky výšky do 1,6 m</t>
  </si>
  <si>
    <t xml:space="preserve">"D.2-SO02 v.č. C2, detaily, TZ - BP viz výpis prvků" 85,0 : </t>
  </si>
  <si>
    <t>85</t>
  </si>
  <si>
    <t>966071822</t>
  </si>
  <si>
    <t>Rozebrání drátěného pletiva se čtvercovými oky výšky do 2,0 m</t>
  </si>
  <si>
    <t xml:space="preserve">"D.2-SO02 v.č. C2, detaily, TZ - BP viz výpis prvků" 30,0 : </t>
  </si>
  <si>
    <t>30</t>
  </si>
  <si>
    <t>966073813</t>
  </si>
  <si>
    <t>Rozebrání vrat a vrátek k oplocení plochy do 20 m2</t>
  </si>
  <si>
    <t xml:space="preserve">"6500/1800 mm" 1,0 : </t>
  </si>
  <si>
    <t>181951102I10</t>
  </si>
  <si>
    <t>Úprava pláně v hornině tř. 1 až 4 se zhutněním</t>
  </si>
  <si>
    <t xml:space="preserve">1,1*(110,0+107+107+42+6) : </t>
  </si>
  <si>
    <t>409,2</t>
  </si>
  <si>
    <t>997013R31</t>
  </si>
  <si>
    <t>Poplatek za uložení stavebního odpadu vč. nebezpečných, bez rozlišení, na skládce (skládkovné)</t>
  </si>
  <si>
    <t>997321511</t>
  </si>
  <si>
    <t>Vodorovná doprava suti a vybouraných hmot po suchu do 1 km</t>
  </si>
  <si>
    <t>997321519</t>
  </si>
  <si>
    <t>Příplatek ZKD 1km vodorovné dopravy suti a vybouraných hmot po suchu</t>
  </si>
  <si>
    <t xml:space="preserve">347,694*10 'Přepočtené koeficientem množství : </t>
  </si>
  <si>
    <t>3476,94</t>
  </si>
  <si>
    <t>997321611</t>
  </si>
  <si>
    <t>Nakládání nebo překládání suti a vybouraných hmot</t>
  </si>
  <si>
    <t>998223011R00</t>
  </si>
  <si>
    <t>Přesun hmot pozemních komunikací, kryt dlážděný jakékoliv délky objektu</t>
  </si>
  <si>
    <t>711015R01</t>
  </si>
  <si>
    <t>Dodávka a aplikace hydroizolační bitumenové stěrky do exteriéru</t>
  </si>
  <si>
    <t xml:space="preserve">"zídka - rampa" 57,0 : </t>
  </si>
  <si>
    <t>57</t>
  </si>
  <si>
    <t>764010R01</t>
  </si>
  <si>
    <t>K-01 - D+M systémové řešení okapového systému - svod kruhový rš 250 mm - položka zrušena</t>
  </si>
  <si>
    <t xml:space="preserve">"kompletní provedení dle specifikace PD a TZ vč. všech souvisejících prací dodávek, příslušenství a komponentů dle výpisu" : </t>
  </si>
  <si>
    <t xml:space="preserve">"v jednotkové ceně započítáno: dodávka, výroba, montáž/osazení/kotvení (vč.kotvících prvků), povrchová úprava" : </t>
  </si>
  <si>
    <t xml:space="preserve">"kompletní specifikace viz výpis klempířských výrobků" : </t>
  </si>
  <si>
    <t xml:space="preserve">12,0 : </t>
  </si>
  <si>
    <t>0</t>
  </si>
  <si>
    <t>764010R02</t>
  </si>
  <si>
    <t>K-02 - D+M systémové řešení okapového systému - podokapní žlab rš 250 mm - položka zrušena</t>
  </si>
  <si>
    <t xml:space="preserve">0 : </t>
  </si>
  <si>
    <t>764010R03</t>
  </si>
  <si>
    <t>K-03 - D+M oplechování - okapnice rš 330 mm - položka zrušena</t>
  </si>
  <si>
    <t>764010R04</t>
  </si>
  <si>
    <t>K-04 - D+M oplechování - závětrná lišta rš 330 mm - položka zrušena</t>
  </si>
  <si>
    <t>767003R01</t>
  </si>
  <si>
    <t>Z01- ocelové zábradlí rampy - S 235</t>
  </si>
  <si>
    <t xml:space="preserve">"kompletní specifikace viz výpis zámečnických prvků" : </t>
  </si>
  <si>
    <t xml:space="preserve">206,1*2 : </t>
  </si>
  <si>
    <t>412,2</t>
  </si>
  <si>
    <t>767003R02</t>
  </si>
  <si>
    <t>Z02- položka zrušena</t>
  </si>
  <si>
    <t>767003R03</t>
  </si>
  <si>
    <t>Z03- elektrická rolovací mříž 3200/3400 mm</t>
  </si>
  <si>
    <t>783827R05</t>
  </si>
  <si>
    <t>Ochranný dvojnásobný nátěr betonových povrchů včetně penetrace (do exteriérů)</t>
  </si>
  <si>
    <t xml:space="preserve">"zídka" 19,0 : </t>
  </si>
  <si>
    <t>HZS1291</t>
  </si>
  <si>
    <t>Hodinová zúčtovací sazba pomocný stavební dělník - položka zrušena</t>
  </si>
  <si>
    <t>HZS1292</t>
  </si>
  <si>
    <t>Hodinová zúčtovací sazba stavební dělník - položka zrušena</t>
  </si>
  <si>
    <t>HZS1301</t>
  </si>
  <si>
    <t>Hodinová zúčtovací sazba zedník - položka zrušena</t>
  </si>
  <si>
    <t>HZS1412</t>
  </si>
  <si>
    <t>Hodinová zúčtovací sazba dlaždič odborný - položka zrušena</t>
  </si>
  <si>
    <t>HZS2491</t>
  </si>
  <si>
    <t>Hodinová zúčtovací sazba dělník zednických výpomocí - položka zrušena</t>
  </si>
  <si>
    <t>795008R01</t>
  </si>
  <si>
    <t>P04 - D+M zapuštěná exteriérová čistící rohož 1000/500 mm</t>
  </si>
  <si>
    <t xml:space="preserve">"v jednotkové ceně započítáno: dodávka, výroba, montáž/osazení/kotvení (vč.kotvících a základových prvků), povrchová úprava" : </t>
  </si>
  <si>
    <t xml:space="preserve">"kompletní specifikace viz výpis výrobků" : </t>
  </si>
  <si>
    <t xml:space="preserve">2,0 : </t>
  </si>
  <si>
    <t>795008R02</t>
  </si>
  <si>
    <t>P05 - D+M kabelová chránička - dělená PVC a HDPE - položka zrušena</t>
  </si>
  <si>
    <t xml:space="preserve">45,0 : </t>
  </si>
  <si>
    <t>795008R03</t>
  </si>
  <si>
    <t>D+M grafické vyznačení parkovacích stání na stávající zpevněné ploše pomocí zámkové dlažby jiné, barvy v celkové délce 77,5m včetně vodor. graf. značení barvou jednoho místa pro tělesně postižené.</t>
  </si>
  <si>
    <t>795008R04</t>
  </si>
  <si>
    <t>D+M plastový retardér pro parkování</t>
  </si>
  <si>
    <t>Kalkul</t>
  </si>
  <si>
    <t>795008R05</t>
  </si>
  <si>
    <t>D+M dopravní značení - značky</t>
  </si>
  <si>
    <t xml:space="preserve">Značka "Dej přednost v jízdě" - 2x : </t>
  </si>
  <si>
    <t xml:space="preserve">Značka "Parkoviště" - 2x : </t>
  </si>
  <si>
    <t xml:space="preserve">Doplňková značka pro parkoviště s označením "Vyhrazeno pro zaměstnance MP" - 1x : </t>
  </si>
  <si>
    <t>Značky budou dodány včetně patek, tyčí a veškerého příslušenství. : 0</t>
  </si>
  <si>
    <t>1 : 1</t>
  </si>
  <si>
    <t xml:space="preserve">Značka "Tělesně postižený" - 1x : </t>
  </si>
  <si>
    <t>115101204R00</t>
  </si>
  <si>
    <t>Čerpání vody na dopravní výšku do 10 m
 s uvažovaným průměrným přítokem přes 2 000 do 4 000 l/min</t>
  </si>
  <si>
    <t xml:space="preserve">"předpoklad" 50,0 : </t>
  </si>
  <si>
    <t>50</t>
  </si>
  <si>
    <t>115101304R00</t>
  </si>
  <si>
    <t>Pohotovost záložní čerpací soupravy na dopravní výšku do 10 m
 s uvažovaným průměrným přítokem přes 2 000 do 4 000 l/min</t>
  </si>
  <si>
    <t>den</t>
  </si>
  <si>
    <t xml:space="preserve">"předpoklad" 20,0 : </t>
  </si>
  <si>
    <t>132201112R00</t>
  </si>
  <si>
    <t>Hloubení rýh šířky do 60 cm nad 100 m3, v hornině 3, hloubení strojně</t>
  </si>
  <si>
    <t xml:space="preserve">"viz v.č. SO 03, detaily, TZ" : </t>
  </si>
  <si>
    <t xml:space="preserve">1,5*0,6*288,0 : </t>
  </si>
  <si>
    <t>259,2</t>
  </si>
  <si>
    <t>151101101R00</t>
  </si>
  <si>
    <t>Zřízení pažení a rozepření stěn rýh příložné  pro jakoukoliv mezerovitost, hloubky do 2 m</t>
  </si>
  <si>
    <t xml:space="preserve">288,0*1,5*2 : </t>
  </si>
  <si>
    <t>864</t>
  </si>
  <si>
    <t>151101111R00</t>
  </si>
  <si>
    <t>Odstranění pažení a rozepření rýh příložné , hloubky do 2 m</t>
  </si>
  <si>
    <t>161101101R00</t>
  </si>
  <si>
    <t>Svislé přemístění výkopku z horniny 1 až 4, při hloubce výkopu přes 1 do 2,5 m</t>
  </si>
  <si>
    <t xml:space="preserve">259,2/3*2 : </t>
  </si>
  <si>
    <t>172,8</t>
  </si>
  <si>
    <t xml:space="preserve">86,4+17,28 : </t>
  </si>
  <si>
    <t>103,68</t>
  </si>
  <si>
    <t xml:space="preserve">103,68*2 'Přepočtené koeficientem množství : </t>
  </si>
  <si>
    <t>207,36</t>
  </si>
  <si>
    <t xml:space="preserve">"viz v.č. SO 03, detaily, TZ" 259,2-(86,4+17,28) : </t>
  </si>
  <si>
    <t>155,52</t>
  </si>
  <si>
    <t>175151101</t>
  </si>
  <si>
    <t>Obsypání potrubí strojně sypaninou bez prohození, uloženou do 3 m</t>
  </si>
  <si>
    <t xml:space="preserve">0,6*0,5*(288,0) : </t>
  </si>
  <si>
    <t>86,4</t>
  </si>
  <si>
    <t>583312000</t>
  </si>
  <si>
    <t>štěrkopísek netříděný zásypový materiál</t>
  </si>
  <si>
    <t xml:space="preserve">86,4*2 'Přepočtené koeficientem množství : </t>
  </si>
  <si>
    <t xml:space="preserve">"potrubí" 0,6*288,0 : </t>
  </si>
  <si>
    <t>460120016</t>
  </si>
  <si>
    <t>Naložení výkopku ručně z hornin třídy 1až4</t>
  </si>
  <si>
    <t>451573111R00</t>
  </si>
  <si>
    <t>Lože pod potrubí, stoky a drobné objekty z písku a štěrkopísku  do 65 mm</t>
  </si>
  <si>
    <t xml:space="preserve">0,6*0,1*(288,0) : </t>
  </si>
  <si>
    <t>17,28</t>
  </si>
  <si>
    <t>801001R00</t>
  </si>
  <si>
    <t>D+M - liniové odvodnění 12,5t</t>
  </si>
  <si>
    <t xml:space="preserve">-provedení souvisejících zemních prací / obsypů a zásypů : </t>
  </si>
  <si>
    <t xml:space="preserve">-systémová dodávka + kompletní osazení vč. příslušné zdvihací techniky : </t>
  </si>
  <si>
    <t xml:space="preserve">2,5 : </t>
  </si>
  <si>
    <t>2,5</t>
  </si>
  <si>
    <t>801001R01</t>
  </si>
  <si>
    <t>D+M - liniové odvodnění 40t</t>
  </si>
  <si>
    <t xml:space="preserve">9,0 : </t>
  </si>
  <si>
    <t>801011R00</t>
  </si>
  <si>
    <t>D+M - Kanalizační vpust se suchou klapou DN 1110 vč. litinové mříže</t>
  </si>
  <si>
    <t>801011R01</t>
  </si>
  <si>
    <t>D+M - Kanalizační bodová vpusť 300/300 s integrovanou pachovou uzávěrou + litinový rošt 12,5t</t>
  </si>
  <si>
    <t>801012R00</t>
  </si>
  <si>
    <t>D+M - kanalizační betonová šachta DN 1000 mm</t>
  </si>
  <si>
    <t>801012R01</t>
  </si>
  <si>
    <t>D+M - kanalizační šachta DN 315 mm</t>
  </si>
  <si>
    <t xml:space="preserve">6,0 : </t>
  </si>
  <si>
    <t>801015R20</t>
  </si>
  <si>
    <t>D+M - Kanalizace dešťová - KGEM 110 DN 100 mm</t>
  </si>
  <si>
    <t xml:space="preserve">1,1*27,0 : </t>
  </si>
  <si>
    <t>29,7</t>
  </si>
  <si>
    <t>801016R20</t>
  </si>
  <si>
    <t>D+M - Kanalizace dešťová - KGEM DN 125 mm</t>
  </si>
  <si>
    <t xml:space="preserve">1,1*121,0 : </t>
  </si>
  <si>
    <t>133,1</t>
  </si>
  <si>
    <t>801015R21</t>
  </si>
  <si>
    <t>D+M - Kanalizace dešťová - KGEM 160 DN 150 mm</t>
  </si>
  <si>
    <t xml:space="preserve">1,1*(140,0) : </t>
  </si>
  <si>
    <t>154</t>
  </si>
  <si>
    <t>892271111R00</t>
  </si>
  <si>
    <t>Tlakové zkoušky vodovodního potrubí DN 100 nebo 125 mm</t>
  </si>
  <si>
    <t>892351111R00</t>
  </si>
  <si>
    <t>Tlakové zkoušky vodovodního potrubí DN 150 nebo 200 mm</t>
  </si>
  <si>
    <t>899721111</t>
  </si>
  <si>
    <t>Signalizační vodič DN do 150 mm na potrubí PVC</t>
  </si>
  <si>
    <t xml:space="preserve">"viz v.č. SO 03, detaily, TZ" 29,7+133,1 : </t>
  </si>
  <si>
    <t>162,8</t>
  </si>
  <si>
    <t>899721112</t>
  </si>
  <si>
    <t>Signalizační vodič DN nad 150 mm na potrubí PVC</t>
  </si>
  <si>
    <t xml:space="preserve">"viz v.č. SO 03, detaily, TZ" 154,0 : </t>
  </si>
  <si>
    <t>899722113</t>
  </si>
  <si>
    <t>Krytí potrubí z plastů výstražnou fólií z PVC 34cm</t>
  </si>
  <si>
    <t xml:space="preserve">27+121+140 : </t>
  </si>
  <si>
    <t>288</t>
  </si>
  <si>
    <t>998276R01</t>
  </si>
  <si>
    <t>Přesun hmot pro trubní vedení z trub otevřený výkop</t>
  </si>
  <si>
    <t>721242115R00</t>
  </si>
  <si>
    <t>Lapač střešních splavenin DN 100, litina, včetně dodávky materiálu</t>
  </si>
  <si>
    <t xml:space="preserve">"předpoklad" 15,0 : </t>
  </si>
  <si>
    <t>15</t>
  </si>
  <si>
    <t xml:space="preserve">"viz v.č. SO 04, detaily, TZ" : </t>
  </si>
  <si>
    <t xml:space="preserve">"potrubí" (0,6*1,6*9,0)*2 : </t>
  </si>
  <si>
    <t xml:space="preserve">"šachta" (2,0) : </t>
  </si>
  <si>
    <t>19,28</t>
  </si>
  <si>
    <t xml:space="preserve">"viz v.č. SO 04, detaily, TZ" 9,0*1,6*2 : </t>
  </si>
  <si>
    <t>28,8</t>
  </si>
  <si>
    <t xml:space="preserve">19,28/3*2 : </t>
  </si>
  <si>
    <t>12,853</t>
  </si>
  <si>
    <t xml:space="preserve">2,16+0,54 : </t>
  </si>
  <si>
    <t>2,7</t>
  </si>
  <si>
    <t xml:space="preserve">2,7*2 'Přepočtené koeficientem množství : </t>
  </si>
  <si>
    <t>5,4</t>
  </si>
  <si>
    <t xml:space="preserve">19,28-(2,16) : </t>
  </si>
  <si>
    <t>17,12</t>
  </si>
  <si>
    <t xml:space="preserve">0,6*0,4*(9,0) : </t>
  </si>
  <si>
    <t>2,16</t>
  </si>
  <si>
    <t xml:space="preserve">2,16*2 'Přepočtené koeficientem množství : </t>
  </si>
  <si>
    <t>4,32</t>
  </si>
  <si>
    <t xml:space="preserve">"potrubí" 0,6*9,0 : </t>
  </si>
  <si>
    <t xml:space="preserve">0,6*0,1*(9,0) : </t>
  </si>
  <si>
    <t>0,54</t>
  </si>
  <si>
    <t>D+M - vodoměrné šachty</t>
  </si>
  <si>
    <t>801014R01</t>
  </si>
  <si>
    <t>D+M - přípojka vody - PE potrubí HDPE PE 100 50x4,6,0 mm, PN 16 SDR 11</t>
  </si>
  <si>
    <t xml:space="preserve">1,1*(8,5) : </t>
  </si>
  <si>
    <t>9,35</t>
  </si>
  <si>
    <t>801014R02</t>
  </si>
  <si>
    <t>D+M - napojení na vodovodní řád vč. armatur a poklopu</t>
  </si>
  <si>
    <t>892241111R00</t>
  </si>
  <si>
    <t>Tlakové zkoušky vodovodního potrubí DN do 80 mm</t>
  </si>
  <si>
    <t xml:space="preserve">"viz v.č. SO 04, detaily, TZ" 8,5 : </t>
  </si>
  <si>
    <t>8,5</t>
  </si>
  <si>
    <t xml:space="preserve">"předpoklad" 10,0 : </t>
  </si>
  <si>
    <t xml:space="preserve">"potrubí" 0,6*2,0*(6,0) : </t>
  </si>
  <si>
    <t>7,2</t>
  </si>
  <si>
    <t xml:space="preserve">6,0*2,0*2 : </t>
  </si>
  <si>
    <t xml:space="preserve">"potrubí" (0,6*2,0*(6,0))/3*2 : </t>
  </si>
  <si>
    <t>4,8</t>
  </si>
  <si>
    <t xml:space="preserve">lože,zásypy/obsypy, polštáře, desky, objem podzemních objektů : </t>
  </si>
  <si>
    <t xml:space="preserve">1,8+0,36 : </t>
  </si>
  <si>
    <t xml:space="preserve">7,2-2,16 : </t>
  </si>
  <si>
    <t>5,04</t>
  </si>
  <si>
    <t xml:space="preserve">0,6*0,5*6,0 : </t>
  </si>
  <si>
    <t>1,8</t>
  </si>
  <si>
    <t xml:space="preserve">1,8*2 'Přepočtené koeficientem množství : </t>
  </si>
  <si>
    <t>3,6</t>
  </si>
  <si>
    <t xml:space="preserve">"potrubí" 0,6*(6,0) : </t>
  </si>
  <si>
    <t xml:space="preserve">0,6*0,1*(6,0) : </t>
  </si>
  <si>
    <t>0,36</t>
  </si>
  <si>
    <t>D+M - kanalizační šachta DN 425 mm</t>
  </si>
  <si>
    <t xml:space="preserve">1,1*(6,0) : </t>
  </si>
  <si>
    <t>6,6</t>
  </si>
  <si>
    <t>132212201</t>
  </si>
  <si>
    <t>Hloubení rýh š přes 600 do 2000 mm ručním nebo pneum nářadím v soudržných horninách tř. 3</t>
  </si>
  <si>
    <t xml:space="preserve">"D.1.1 - v.č. 2/21, detaily, TZ-NS-spodní stavba" : </t>
  </si>
  <si>
    <t xml:space="preserve">145,7*1,2*0,8 : </t>
  </si>
  <si>
    <t>139,872</t>
  </si>
  <si>
    <t>139711101R00</t>
  </si>
  <si>
    <t>Vykopávka v uzavřených prostorách v hornině 1-4</t>
  </si>
  <si>
    <t>161101501R00</t>
  </si>
  <si>
    <t>Svislé přemístění výkopku nošením z horniny 1 až 4</t>
  </si>
  <si>
    <t>162201211R00</t>
  </si>
  <si>
    <t>Vodorovné přemístění výkopku příplatek za každých dalších 10 m
 z horniny 1 až 4, kbelíkem</t>
  </si>
  <si>
    <t>162201219I10</t>
  </si>
  <si>
    <t>Příplatek k vodorovnému přemístění výkopku z horniny tř. 1 až 4 stavebním kolečkem ZKD 10 m</t>
  </si>
  <si>
    <t xml:space="preserve">52,086*5 'Přepočtené koeficientem množství : </t>
  </si>
  <si>
    <t>260,43</t>
  </si>
  <si>
    <t xml:space="preserve">"D.1.1 - v.č. 2/21, detaily, TZ-NS" : </t>
  </si>
  <si>
    <t xml:space="preserve">"vykopávky - interiér" 52,086 : </t>
  </si>
  <si>
    <t xml:space="preserve">"hloubení rýh" 139,872*0,2 : </t>
  </si>
  <si>
    <t>80,06</t>
  </si>
  <si>
    <t xml:space="preserve">80,06*2 'Přepočtené koeficientem množství : </t>
  </si>
  <si>
    <t>160,12</t>
  </si>
  <si>
    <t xml:space="preserve">"hloubení rýh" 139,72*0,8 : </t>
  </si>
  <si>
    <t>111,776</t>
  </si>
  <si>
    <t>174101102R00</t>
  </si>
  <si>
    <t>Zásyp sypaninou se zhutněním v uzavřených prostorách s urovnáním povrchu zásypu s ručním zhutněním</t>
  </si>
  <si>
    <t xml:space="preserve">"viz v.č. D.1.1b-02/21, detaily, TZ" : </t>
  </si>
  <si>
    <t xml:space="preserve">"viz rozvody ZTI" 86,462-(32,1+8,025) : </t>
  </si>
  <si>
    <t xml:space="preserve">"podchycení základového zdiva" 21*2*1,7 : </t>
  </si>
  <si>
    <t>117,737</t>
  </si>
  <si>
    <t xml:space="preserve">"D.1.1 - viz v.č. 02/22, detaily, TZ" : </t>
  </si>
  <si>
    <t xml:space="preserve">"sanace-1.NP" 181,0*2,0 : </t>
  </si>
  <si>
    <t>362</t>
  </si>
  <si>
    <t>583442290</t>
  </si>
  <si>
    <t>dodávka externího nenamrzavého, zhutnitelného zásypového materiálu frakce 0-63</t>
  </si>
  <si>
    <t xml:space="preserve">362*2 'Přepočtené koeficientem množství : </t>
  </si>
  <si>
    <t>724</t>
  </si>
  <si>
    <t>175111101</t>
  </si>
  <si>
    <t>Obsypání potrubí ručně sypaninou bez prohození, uloženou do 3 m</t>
  </si>
  <si>
    <t xml:space="preserve">"viz rozvody ZTI" (125+12+23,5)*0,5*0,4 : </t>
  </si>
  <si>
    <t>32,1</t>
  </si>
  <si>
    <t xml:space="preserve">32,1*2 'Přepočtené koeficientem množství : </t>
  </si>
  <si>
    <t>64,2</t>
  </si>
  <si>
    <t>274351215R00</t>
  </si>
  <si>
    <t>Bednění stěn základových pasů zřízení</t>
  </si>
  <si>
    <t xml:space="preserve">"podchycení základového zdiva" 21*0,7*2 : </t>
  </si>
  <si>
    <t xml:space="preserve">"ztratné" 0,1*29,4 : </t>
  </si>
  <si>
    <t>32,34</t>
  </si>
  <si>
    <t>274351292R00</t>
  </si>
  <si>
    <t>Bednění stěn základových pasů odstranění</t>
  </si>
  <si>
    <t>274361821R00</t>
  </si>
  <si>
    <t>Výztuž základových pasů z betonářské oceli 10 505 (R)</t>
  </si>
  <si>
    <t xml:space="preserve">"předpoklad" 50,0/1000*20,706 : </t>
  </si>
  <si>
    <t>1,035</t>
  </si>
  <si>
    <t>279311115R00</t>
  </si>
  <si>
    <t>Postupné podbetonování základového zdiva z betonu třídy C 20/25</t>
  </si>
  <si>
    <t xml:space="preserve">"podchycení základového zdiva" 21*1,45*0,68 : </t>
  </si>
  <si>
    <t>20,706</t>
  </si>
  <si>
    <t>310238411R00</t>
  </si>
  <si>
    <t>Zazdívka otvorů o ploše přes 0,25 m2 do 1 m2 ve zdivu nadzákladovém cihlami pálenými pro jakoukoliv maltu cementovou</t>
  </si>
  <si>
    <t xml:space="preserve">"3.NP/střecha" (0,5*0,55*15)+(0,3*0,3*0,15*8) : </t>
  </si>
  <si>
    <t>4,233</t>
  </si>
  <si>
    <t>311231126R00</t>
  </si>
  <si>
    <t>Zdivo nosné z cihel a tvarovek pálených pod omítku z cihel plných, 290x140x65 mm, P 25, na maltu MC 10</t>
  </si>
  <si>
    <t xml:space="preserve">"3.NP/střecha" 1,4*0,2*147,0 : </t>
  </si>
  <si>
    <t>41,16</t>
  </si>
  <si>
    <t>311231126.1</t>
  </si>
  <si>
    <t>Zdivo nosné a zazdívky otvorů z cihel dl 290 mm pevnosti P 20 až 25 na MC 10</t>
  </si>
  <si>
    <t xml:space="preserve">"D.1.1 - v.č. 02/21, detaily, TZ" : </t>
  </si>
  <si>
    <t xml:space="preserve">1.NP : </t>
  </si>
  <si>
    <t xml:space="preserve">(1,72*0,63*3,8)+(1,5*0,6*3,8)+(0,6*0,6*0,45*2)+(0,8*0,75*0,8)+(1,3*2,2*0,7*2)+(1,5*0,3*3,8) : </t>
  </si>
  <si>
    <t xml:space="preserve">(0,9*2,2*0,65*5)+(0,9*2,2*0,8*4)+(1,55*2,2*0,7*2)+(1,8*0,15*3,8)+(0,85*0,4*3,8) : </t>
  </si>
  <si>
    <t xml:space="preserve">2.NP : </t>
  </si>
  <si>
    <t xml:space="preserve">(1,8*2,1*0,7)+(0,6*0,7*3,75)+(0,6*0,45*3,75)+(0,6*0,85*3,75)+(1,8*2,1*0,7)+(0,6*0,75*3,75) : </t>
  </si>
  <si>
    <t xml:space="preserve">(0,8*2,2*0,35)+(0,45*0,425*3,75)+(1,08*2,2*0,45)+(1,55*0,45*3,75)+(0,9*2,2*0,37) : </t>
  </si>
  <si>
    <t xml:space="preserve">(1,5*0,3*3,75)+(0,9*0,5*3,75)+(1,5*0,3*3,75)+(0,5*0,8*3,75) : </t>
  </si>
  <si>
    <t xml:space="preserve">"ostatní bourání - uvolněné zdivo při bouracích pracech-předpoklad" 10,0 : </t>
  </si>
  <si>
    <t xml:space="preserve">"ostatní bourání - ostatní-předpoklad" 4,5 : </t>
  </si>
  <si>
    <t>72,213</t>
  </si>
  <si>
    <t>317141R12</t>
  </si>
  <si>
    <t>Překlady z pórobetonu 150/249/1250 mm pro světlost otvoru do 1000 mm</t>
  </si>
  <si>
    <t>317141R13</t>
  </si>
  <si>
    <t>Překlady z pórobetonu 100/249/1250 mm pro světlost otvoru do 1000 mm</t>
  </si>
  <si>
    <t>317944321</t>
  </si>
  <si>
    <t>Válcované nosníky do č.12 dodatečně osazované do připravených otvorů</t>
  </si>
  <si>
    <t xml:space="preserve">"D.1.1 - v.č. 2/21, detaily, TZ" : </t>
  </si>
  <si>
    <t xml:space="preserve">"viz výpis prvků" : </t>
  </si>
  <si>
    <t xml:space="preserve">1/1000*((117*11)+(142*1)+(187,0*2)+(119,0*2)+(59*5)+(129*2)+(44*2)+(93,0*1)+(129*1)+(117*1)) : </t>
  </si>
  <si>
    <t xml:space="preserve">1/1000*((142*1)+(117*18)) : </t>
  </si>
  <si>
    <t xml:space="preserve">1/1000*((59*6)+(52*1)+(44*4)+(38*33)) : </t>
  </si>
  <si>
    <t>7,105</t>
  </si>
  <si>
    <t>317944323I10</t>
  </si>
  <si>
    <t>Válcované nosníky č.14 až 22 dodatečně osazované do připravených otvorů</t>
  </si>
  <si>
    <t xml:space="preserve">1/1000*((381*1)+(700*1)+(203*1)+(302,0*1)) : </t>
  </si>
  <si>
    <t>1,586</t>
  </si>
  <si>
    <t>319201321</t>
  </si>
  <si>
    <t>Vyrovnání nerovného povrchu zdiva tl do 30 mm maltou</t>
  </si>
  <si>
    <t>319231212</t>
  </si>
  <si>
    <t>Dodatečná izolace PE fólií zdiva cihelného tl do 300 mm podřezáním řetězovou pilou</t>
  </si>
  <si>
    <t xml:space="preserve">"sanace HI spodní stavby - viz v.č07, detail A, B" : </t>
  </si>
  <si>
    <t xml:space="preserve">0,3*(6,65+5,26+4,25+10,95) : </t>
  </si>
  <si>
    <t>8,133</t>
  </si>
  <si>
    <t>319231213</t>
  </si>
  <si>
    <t>Dodatečná izolace PE fólií zdiva cihelného tl do 600 mm podřezáním řetězovou pilou</t>
  </si>
  <si>
    <t xml:space="preserve">0,6*(9,5+13+12,6+13,1) : </t>
  </si>
  <si>
    <t>28,92</t>
  </si>
  <si>
    <t>319231214</t>
  </si>
  <si>
    <t>Dodatečná izolace PE fólií zdiva cihelného tl do 800 mm podřezáním řetězovou pilou</t>
  </si>
  <si>
    <t xml:space="preserve">0,8*(13,15+6,8+4,35+6,8+16+6,3+6,35+13,1) : </t>
  </si>
  <si>
    <t>58,28</t>
  </si>
  <si>
    <t>319231215</t>
  </si>
  <si>
    <t>Dodatečná izolace PE fólií zdiva cihelného tl do 1000 mm podřezáním řetězovou pilou</t>
  </si>
  <si>
    <t xml:space="preserve">0,95*(144,54) : </t>
  </si>
  <si>
    <t>137,313</t>
  </si>
  <si>
    <t>340291111</t>
  </si>
  <si>
    <t>Dodatečné ukotvení příček montážní polyuretanovou pěnou tl příčky do 100 mm</t>
  </si>
  <si>
    <t>340291112</t>
  </si>
  <si>
    <t>Dodatečné ukotvení příček montážní polyuretanovou pěnou tl příčky přes 100 mm</t>
  </si>
  <si>
    <t>342272323</t>
  </si>
  <si>
    <t>Příčky tl 100 mm z pórobetonových přesných hladkých příčkovek objemové hmotnosti 500 kg/m3</t>
  </si>
  <si>
    <t xml:space="preserve">3,65*(18,74) : </t>
  </si>
  <si>
    <t xml:space="preserve">3,9*(1,3) : </t>
  </si>
  <si>
    <t>73,471</t>
  </si>
  <si>
    <t>342272523</t>
  </si>
  <si>
    <t>Příčky tl 150 mm z pórobetonových přesných hladkých příčkovek objemové hmotnosti 500 kg/m3</t>
  </si>
  <si>
    <t xml:space="preserve">3,65*(101,655) : </t>
  </si>
  <si>
    <t xml:space="preserve">3,9*(6,5) : </t>
  </si>
  <si>
    <t>396,391</t>
  </si>
  <si>
    <t>342291131</t>
  </si>
  <si>
    <t>Ukotvení zdiva ke stávajícím konstrukcím plochými kotvami (4kus/m2)</t>
  </si>
  <si>
    <t xml:space="preserve">"3.NP/střecha" 1,4*147,0 : </t>
  </si>
  <si>
    <t>205,8</t>
  </si>
  <si>
    <t>342311711R00</t>
  </si>
  <si>
    <t>Beton stěn a příček výplňový prostý třídy C 25/30</t>
  </si>
  <si>
    <t xml:space="preserve">"betonáž komínových průduchů - technolog. postup dle TZ" : </t>
  </si>
  <si>
    <t xml:space="preserve">0,15*0,15*11,5*(19,0) : </t>
  </si>
  <si>
    <t>4,916</t>
  </si>
  <si>
    <t>346244382R00</t>
  </si>
  <si>
    <t>Plentování ocelových nosníků jednostranné výšky od 200 mm do 300 mm</t>
  </si>
  <si>
    <t xml:space="preserve">"viz ocelové překlady a nosníky" : </t>
  </si>
  <si>
    <t xml:space="preserve">1,0*((1,3*11)+(1,6*1)+(2,4*1)+(3,4*1)+(1,0*1)+(1,7*1)+(1,4*1)+(1,9*1)+(1,4*18)) : </t>
  </si>
  <si>
    <t xml:space="preserve">1,2*(1,6*2) : </t>
  </si>
  <si>
    <t xml:space="preserve">1,5*((3,4*1)+(1,65*1)+(2,2*1)) : </t>
  </si>
  <si>
    <t xml:space="preserve">0,6*((1,3*5)+(1,3*2)+(2,4*6)+(1,6*1)+(1,3*4)+(1,25*33)) : </t>
  </si>
  <si>
    <t>69,775</t>
  </si>
  <si>
    <t>417321414R00</t>
  </si>
  <si>
    <t>Železobeton ztužujících pásů a věnců třídy C 25/30</t>
  </si>
  <si>
    <t xml:space="preserve">"3.NP" (0,15*0,4*10,5*2)+(0,35*0,55*144,0) : </t>
  </si>
  <si>
    <t>28,98</t>
  </si>
  <si>
    <t>417351115R00</t>
  </si>
  <si>
    <t>Bednění bočnic ztužujících pásů a věnců včetně vzpěr zřízení</t>
  </si>
  <si>
    <t xml:space="preserve">(10,5*2*0,4*2)+(144,0*0,55*2) : </t>
  </si>
  <si>
    <t xml:space="preserve">"ztratné" 0,1*175,2 : </t>
  </si>
  <si>
    <t>192,72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</si>
  <si>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</si>
  <si>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</si>
  <si>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</si>
  <si>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</si>
  <si>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 xml:space="preserve">"3.NP-předpoklad" 28,98*50/1000 : </t>
  </si>
  <si>
    <t>1,449</t>
  </si>
  <si>
    <t>451315115</t>
  </si>
  <si>
    <t>Podkladní nebo výplňová vrstva z betonu C 16/20 tl do 100 mm</t>
  </si>
  <si>
    <t xml:space="preserve">"podchycení základového zdiva" 1,6*21 : </t>
  </si>
  <si>
    <t>33,6</t>
  </si>
  <si>
    <t xml:space="preserve">"viz rozvody ZTI" 160,5*0,5*0,1 : </t>
  </si>
  <si>
    <t>8,025</t>
  </si>
  <si>
    <t>611131102</t>
  </si>
  <si>
    <t>Cementový postřik vnitřních stropů nanášený síťovitě ručně</t>
  </si>
  <si>
    <t>611142001</t>
  </si>
  <si>
    <t>Potažení vnitřních stropů sklovláknitým pletivem vtlačeným do tenkovrstvé hmoty</t>
  </si>
  <si>
    <t xml:space="preserve">"zpevnění podkladů" 0,1*504,912 : </t>
  </si>
  <si>
    <t>50,491</t>
  </si>
  <si>
    <t>611311131</t>
  </si>
  <si>
    <t>Potažení vnitřních rovných stropů vápenným štukem tloušťky do 3 mm</t>
  </si>
  <si>
    <t xml:space="preserve">"viz omítka hrubá" 504,912 : </t>
  </si>
  <si>
    <t>504,912</t>
  </si>
  <si>
    <t>611321111</t>
  </si>
  <si>
    <t>Vápenocementová omítka hrubá jednovrstvá zatřená vnitřních stropů rovných nanášená ručně</t>
  </si>
  <si>
    <t xml:space="preserve">"1.NP" 407,1 : </t>
  </si>
  <si>
    <t xml:space="preserve">"2.NP" 81,51*1,2 : </t>
  </si>
  <si>
    <t>611321191</t>
  </si>
  <si>
    <t>Příplatek k vápenocementové omítce vnitřních stropů za každých dalších 5 mm tloušťky ručně</t>
  </si>
  <si>
    <t xml:space="preserve">504,912*2 'Přepočtené koeficientem množství : </t>
  </si>
  <si>
    <t>1009,824</t>
  </si>
  <si>
    <t>611403399R00</t>
  </si>
  <si>
    <t>Hrubé zaplnění rýh ve stropech maltou z komponent jakékoliv šířky</t>
  </si>
  <si>
    <t xml:space="preserve">"předpoklad 5% plochy" 0,05*(504,912) : </t>
  </si>
  <si>
    <t>25,246</t>
  </si>
  <si>
    <t>612131102</t>
  </si>
  <si>
    <t>Cementový postřik vnitřních stěn nanášený síťovitě ručně</t>
  </si>
  <si>
    <t>612142001</t>
  </si>
  <si>
    <t>Potažení vnitřních stěn sklovláknitým pletivem vtlačeným do tenkovrstvé hmoty</t>
  </si>
  <si>
    <t xml:space="preserve">"zdivo porobeton" (2*73,471)+(2*396,391) : </t>
  </si>
  <si>
    <t xml:space="preserve">"zpevnění podkladu" 3435,338*0,1 : </t>
  </si>
  <si>
    <t>1283,258</t>
  </si>
  <si>
    <t>6121430R0</t>
  </si>
  <si>
    <t>Příplatek za dodávku a osazení veškerých omítkových lišt, rohovníků a profilů vnitřních omítek stěn, - viz specifikace systému a TP výrobce, TZ</t>
  </si>
  <si>
    <t xml:space="preserve">"množství vztaženo k celkové výměře povrchů stěn" 4375,062+354,875 : </t>
  </si>
  <si>
    <t>4729,937</t>
  </si>
  <si>
    <t>612321111</t>
  </si>
  <si>
    <t>Vápenocementová omítka hrubá jednovrstvá zatřená vnitřních stěn nanášená ručně</t>
  </si>
  <si>
    <t xml:space="preserve">"viz zdivo stávající" 3435,338 : </t>
  </si>
  <si>
    <t>3435,338</t>
  </si>
  <si>
    <t>612321121</t>
  </si>
  <si>
    <t>Vápenocementová omítka hladká jednovrstvá vnitřních stěn nanášená ručně</t>
  </si>
  <si>
    <t>612321191</t>
  </si>
  <si>
    <t>Příplatek k vápenocementové omítce vnitřních stěn za každých dalších 5 mm tloušťky ručně</t>
  </si>
  <si>
    <t xml:space="preserve">3435,338*2 'Přepočtené koeficientem množství : </t>
  </si>
  <si>
    <t>6870,676</t>
  </si>
  <si>
    <t>612311131</t>
  </si>
  <si>
    <t>Potažení vnitřních stěn vápenným štukem tloušťky do 3 mm</t>
  </si>
  <si>
    <t xml:space="preserve">"viz omítka hrubá" 3435,338 : </t>
  </si>
  <si>
    <t xml:space="preserve">"porobeton" 939,724 : </t>
  </si>
  <si>
    <t xml:space="preserve">"odečet obkladů stěn" -473,616 : </t>
  </si>
  <si>
    <t>3901,446</t>
  </si>
  <si>
    <t xml:space="preserve">205,8*2 'Přepočtené koeficientem množství : </t>
  </si>
  <si>
    <t>411,6</t>
  </si>
  <si>
    <t>612325302</t>
  </si>
  <si>
    <t>Vápenocementová štuková omítka ostění nebo nadpraží</t>
  </si>
  <si>
    <t>612821012</t>
  </si>
  <si>
    <t>Vnitřní sanační štuková omítka pro vlhké a zasolené zdivo prováděná ručně</t>
  </si>
  <si>
    <t xml:space="preserve">"sanace HI spodní stavby - viz v.č07, detail A, B" 361,968 : </t>
  </si>
  <si>
    <t>361,968</t>
  </si>
  <si>
    <t>612821031</t>
  </si>
  <si>
    <t>Vnitřní vyrovnávací sanační omítka prováděná ručně</t>
  </si>
  <si>
    <t xml:space="preserve">"sanace HI spodní stavby - viz v.č07, detail A, B"361,968 : </t>
  </si>
  <si>
    <t>612821061</t>
  </si>
  <si>
    <t>Příplatek k sanační omítce pro vlhké zasolené zdivo ZKD 10 mm prováděné ručně ve více vrstvách</t>
  </si>
  <si>
    <t xml:space="preserve">361,968*2 'Přepočtené koeficientem množství : </t>
  </si>
  <si>
    <t>723,936</t>
  </si>
  <si>
    <t>615142012</t>
  </si>
  <si>
    <t>Potažení vnitřních nosníků rabicovým pletivem</t>
  </si>
  <si>
    <t xml:space="preserve">1,5*((3,4*1)+(1,65*1)+(5,2*1)+(1*2)+(2,2*1)) : </t>
  </si>
  <si>
    <t>121,345</t>
  </si>
  <si>
    <t>622142001</t>
  </si>
  <si>
    <t>Potažení vnějších stěn sklovláknitým pletivem vtlačeným do tenkovrstvé hmoty</t>
  </si>
  <si>
    <t xml:space="preserve">"D.1.1 - v.č. 2/21, detaily, TZ-NS-fasáda" : </t>
  </si>
  <si>
    <t xml:space="preserve">"viz nazateplené části" 145,7*0,35 : </t>
  </si>
  <si>
    <t>50,995</t>
  </si>
  <si>
    <t>622211031</t>
  </si>
  <si>
    <t>Montáž kontaktního zateplení vnějších stěn z polystyrénových desek tl do 200 mm</t>
  </si>
  <si>
    <t xml:space="preserve">"soklová část" 145,7*0,3 : </t>
  </si>
  <si>
    <t>43,71</t>
  </si>
  <si>
    <t>283763570</t>
  </si>
  <si>
    <t>deska fasádní polystyrénová izolační Perimeter (EPS P) 1250 x 600 x 200 mm</t>
  </si>
  <si>
    <t xml:space="preserve">43,71*1,1 'Přepočtené koeficientem množství : </t>
  </si>
  <si>
    <t>48,081</t>
  </si>
  <si>
    <t xml:space="preserve">"pohledová plocha" 1404,57 : </t>
  </si>
  <si>
    <t xml:space="preserve">"odečet EPS-P" -43,71 : </t>
  </si>
  <si>
    <t xml:space="preserve">"odečet výplní otvorů" -176,55 : </t>
  </si>
  <si>
    <t>1184,31</t>
  </si>
  <si>
    <t>283759350</t>
  </si>
  <si>
    <t>deska fasádní polystyrénová EPS 70 F 1000 x 500 x 200 mm</t>
  </si>
  <si>
    <t xml:space="preserve">1184,31*1,1 'Přepočtené koeficientem množství : </t>
  </si>
  <si>
    <t>1302,741</t>
  </si>
  <si>
    <t>622212001</t>
  </si>
  <si>
    <t>Montáž kontaktního zateplení vnějšího ostění hl. špalety do 200 mm z polystyrenu tl do 40 mm</t>
  </si>
  <si>
    <t xml:space="preserve">"D.1.1 - v.č. 2/21, detaily, TZ-NS-fasáda" 417,5 : </t>
  </si>
  <si>
    <t>417,5</t>
  </si>
  <si>
    <t>283759320</t>
  </si>
  <si>
    <t>deska fasádní polystyrénová EPS 70 F 1000 x 500 x 40 mm</t>
  </si>
  <si>
    <t xml:space="preserve">417,5*0,22 'Přepočtené koeficientem množství : </t>
  </si>
  <si>
    <t>91,85</t>
  </si>
  <si>
    <t>622221021</t>
  </si>
  <si>
    <t>Montáž kontaktního zateplení vnitřních stěn z minerální vlny s podélnou orientací vláken tl do 120, mm</t>
  </si>
  <si>
    <t xml:space="preserve">"3.NP/střecha" (10,5*2*3,5)+(133,54*1,4) : </t>
  </si>
  <si>
    <t>260,456</t>
  </si>
  <si>
    <t>631515270</t>
  </si>
  <si>
    <t>deska minerální izolační TF PROFI tl. 100 mm</t>
  </si>
  <si>
    <t xml:space="preserve">260,456*1,1 'Přepočtené koeficientem množství : </t>
  </si>
  <si>
    <t>286,502</t>
  </si>
  <si>
    <t>622325102</t>
  </si>
  <si>
    <t>Oprava vnější vápenné nebo vápenocementové hladké omítky složitosti 1 stěn v rozsahu do 30%</t>
  </si>
  <si>
    <t>622331191</t>
  </si>
  <si>
    <t>Příplatek k cementové omítce vnějších stěn za každých dalších 5 mm tloušťky ručně</t>
  </si>
  <si>
    <t xml:space="preserve">116,56*2 'Přepočtené koeficientem množství : </t>
  </si>
  <si>
    <t>233,12</t>
  </si>
  <si>
    <t>622331101</t>
  </si>
  <si>
    <t>Cementová omítka hrubá jednovrstvá nezatřená vnějších stěn nanášená ručně</t>
  </si>
  <si>
    <t xml:space="preserve">"D.1.1 - v.č. 2/21, detaily, TZ-NS-spodní stavba" 116,56 : </t>
  </si>
  <si>
    <t>116,56</t>
  </si>
  <si>
    <t>622454R04</t>
  </si>
  <si>
    <t>Příplatek ke KZS za systémové doplňky a příslušenství</t>
  </si>
  <si>
    <t xml:space="preserve">"dle TP konkrétního výrobce KZS + požadavky PD a TZ" : </t>
  </si>
  <si>
    <t xml:space="preserve">-veškeré systémové lišty, rohovníky, profily, zapuštěné kotevní prvky : </t>
  </si>
  <si>
    <t xml:space="preserve">Množství vztaženo na plochu KZS. : </t>
  </si>
  <si>
    <t xml:space="preserve">1370,865 : </t>
  </si>
  <si>
    <t>1370,865</t>
  </si>
  <si>
    <t>622532011</t>
  </si>
  <si>
    <t>Tenkovrstvá silikonová hydrofilní zrnitá omítka tl. 3,0 mm včetně penetrace vnějších stěn</t>
  </si>
  <si>
    <t xml:space="preserve">43,71+1184,31+91,85+50,995-50 : </t>
  </si>
  <si>
    <t>1320,865</t>
  </si>
  <si>
    <t>355282I10</t>
  </si>
  <si>
    <t>Zakrytí výplní otvorů a svislých ploch fólií přilepenou lepící páskou</t>
  </si>
  <si>
    <t xml:space="preserve">"viz výpis výplní otvor" 176,55*2 : </t>
  </si>
  <si>
    <t>353,1</t>
  </si>
  <si>
    <t>629995101</t>
  </si>
  <si>
    <t>Očištění vnějších ploch tlakovou vodou</t>
  </si>
  <si>
    <t xml:space="preserve">"plocha+oprava" 1370,865+(1370,865*0,3) : </t>
  </si>
  <si>
    <t xml:space="preserve">145,7*0,8 : </t>
  </si>
  <si>
    <t>1898,685</t>
  </si>
  <si>
    <t>631311115</t>
  </si>
  <si>
    <t>Mazanina tl do 80 mm z betonu prostého bez zvýšených nároků na prostředí tř. C 20/25</t>
  </si>
  <si>
    <t xml:space="preserve">"P15" 22,96*0,08 : </t>
  </si>
  <si>
    <t>1,837</t>
  </si>
  <si>
    <t>631311125</t>
  </si>
  <si>
    <t>Mazanina tl do 120 mm z betonu prostého bez zvýšených nároků na prostředí tř. C 20/25</t>
  </si>
  <si>
    <t xml:space="preserve">"P11" 87,86*0,12 : </t>
  </si>
  <si>
    <t xml:space="preserve">"P12" 246,06*0,12 : </t>
  </si>
  <si>
    <t xml:space="preserve">"P13" 4,83*0,12 : </t>
  </si>
  <si>
    <t xml:space="preserve">"P31" 185,9*0,12 : </t>
  </si>
  <si>
    <t xml:space="preserve">"P32" 6,0*0,12 : </t>
  </si>
  <si>
    <t>63,678</t>
  </si>
  <si>
    <t>631319171R00</t>
  </si>
  <si>
    <t xml:space="preserve">Příplatek za stržení povrchu tloušťka mazaniny do 80 mm </t>
  </si>
  <si>
    <t>631319173R00</t>
  </si>
  <si>
    <t>Příplatek za stržení povrchu tloušťka mazaniny od 80 mm do 120 mm</t>
  </si>
  <si>
    <t>356206I10</t>
  </si>
  <si>
    <t>Výztuž mazanin svařovanými sítěmi Kari</t>
  </si>
  <si>
    <t xml:space="preserve">"předpoklad" 5/1000*(87,86+246,06+4,83+22,96+185,9+6,0) : </t>
  </si>
  <si>
    <t>2,768</t>
  </si>
  <si>
    <t>632450124</t>
  </si>
  <si>
    <t>Vyrovnávací cementový potěr tl do 50 mm ze suchých směsí provedený v pásu</t>
  </si>
  <si>
    <t xml:space="preserve">"D.1.1 - v.č. 2/21, detaily, TZ-NS-výměna výplní otvorů" : </t>
  </si>
  <si>
    <t xml:space="preserve">"vyrovnání vnitřních parapetů" 100,05*0,85 : </t>
  </si>
  <si>
    <t>85,043</t>
  </si>
  <si>
    <t>632450124.1</t>
  </si>
  <si>
    <t>Vyrovnávací cementový potěr tl prům. 50 mm ze suchých směsí provedený v pásu</t>
  </si>
  <si>
    <t xml:space="preserve">"P13" 4,83 : </t>
  </si>
  <si>
    <t xml:space="preserve">"P16" 12,77 : </t>
  </si>
  <si>
    <t>17,6</t>
  </si>
  <si>
    <t>632451111R00</t>
  </si>
  <si>
    <t>Potěr pískocementový na mazaninách hlazený dřevěným hladítkem
 o tloušťce do 10 mm</t>
  </si>
  <si>
    <t xml:space="preserve">"P14" 75,51 : </t>
  </si>
  <si>
    <t>75,51</t>
  </si>
  <si>
    <t>919726122</t>
  </si>
  <si>
    <t>Geotextilie pro ochranu, separaci a filtraci netkaná měrná hmotnost do 300 g/m2</t>
  </si>
  <si>
    <t xml:space="preserve">"3.NP" 13,47*53,32 : </t>
  </si>
  <si>
    <t>718,22</t>
  </si>
  <si>
    <t>941211112</t>
  </si>
  <si>
    <t>Montáž lešení řadového rámového lehkého zatížení do 200 kg/m2 š do 0,9 m v do 25 m</t>
  </si>
  <si>
    <t xml:space="preserve">(145,7*10,1)-67,0 : </t>
  </si>
  <si>
    <t xml:space="preserve">"přesahy+OSTATNÍ PLOCHY" 6*1,2*10,1 : </t>
  </si>
  <si>
    <t>1477,29</t>
  </si>
  <si>
    <t>941211211I10</t>
  </si>
  <si>
    <t>Příplatek k lešení řadovému rámovému lehkému š 0,9 m v do 25 m za první a ZKD den použití</t>
  </si>
  <si>
    <t xml:space="preserve">1477,29*150 'Přepočtené koeficientem množství : </t>
  </si>
  <si>
    <t>221593,5</t>
  </si>
  <si>
    <t>941211812</t>
  </si>
  <si>
    <t>Demontáž lešení řadového rámového lehkého zatížení do 200 kg/m2 š do 0,9 m v do 25 m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</si>
  <si>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</si>
  <si>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</si>
  <si>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</si>
  <si>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</si>
  <si>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</si>
  <si>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</si>
  <si>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949101111</t>
  </si>
  <si>
    <t>Lešení pomocné pro objekty pozemních staveb s lešeňovou podlahou v do 1,9 m zatížení do 150 kg/m2</t>
  </si>
  <si>
    <t xml:space="preserve">625,99+645,47 : </t>
  </si>
  <si>
    <t>1271,46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</si>
  <si>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</si>
  <si>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</si>
  <si>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</si>
  <si>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962031132R00</t>
  </si>
  <si>
    <t xml:space="preserve">Bourání příček </t>
  </si>
  <si>
    <t xml:space="preserve">3,65*(31,05+3,6) : </t>
  </si>
  <si>
    <t xml:space="preserve">3,9*(17,55) : </t>
  </si>
  <si>
    <t>194,918</t>
  </si>
  <si>
    <t>962031133R00</t>
  </si>
  <si>
    <t xml:space="preserve">3,65*(10,25+6,15+38,27+1,8+3,6) : </t>
  </si>
  <si>
    <t xml:space="preserve">3,9*(22,6) : </t>
  </si>
  <si>
    <t>307,396</t>
  </si>
  <si>
    <t>962032231R00</t>
  </si>
  <si>
    <t>Bourání zdiva nadzákladového z cihel pálených nebo vápenopískových, na maltu vápenou nebo vápenocementovou</t>
  </si>
  <si>
    <t xml:space="preserve">"3.NP" 144,0*0,55*0,35 : </t>
  </si>
  <si>
    <t xml:space="preserve">"1-2.NP" : </t>
  </si>
  <si>
    <t xml:space="preserve">0,85*((0,6*1)+(0,6*1)+(2,8*2,9)+(1,8*2,9)+(4,5*2,925)+(1,25*2,1)) : </t>
  </si>
  <si>
    <t xml:space="preserve">3,65*((4*0,2)+(6,55*0,2)+(6,3*0,2)+(4,25*0,2)) : </t>
  </si>
  <si>
    <t xml:space="preserve">(2,8*3,2*0,65)+(2*2,3*0,5)+(0,9*2,3*0,5*7) : </t>
  </si>
  <si>
    <t xml:space="preserve">0,7*((0,6*1,5)+(1,15*2,4*2)) : </t>
  </si>
  <si>
    <t xml:space="preserve">0,45*(1,0*2,3*6) : </t>
  </si>
  <si>
    <t xml:space="preserve">0,3*(1*2,3*3) : </t>
  </si>
  <si>
    <t xml:space="preserve">0,5*(1,3*2,5) : </t>
  </si>
  <si>
    <t xml:space="preserve">"ostatní uvolněné zdivi při bouracích pracech" 18,5 : </t>
  </si>
  <si>
    <t>117,169</t>
  </si>
  <si>
    <t>962032641R00</t>
  </si>
  <si>
    <t>Bourání zdiva nadzákladového komínového z jakýchkoliv cihel pálených, šamotových nebo vápenopískových nad střechou, na maltu cementovou</t>
  </si>
  <si>
    <t xml:space="preserve">"D.1.1 - v.č. 2/21, detaily, TZ-NS-střecha/3.NP" 23,0 : </t>
  </si>
  <si>
    <t>963031439R00</t>
  </si>
  <si>
    <t>Bourání cihelných kleneb na jakoukoliv maltu vápenou nebo vápenocementovou, tloušťky do 450 mm</t>
  </si>
  <si>
    <t xml:space="preserve">"D.1.1 - v.č. 02/21, detaily, TZ" 181,0 : </t>
  </si>
  <si>
    <t>181</t>
  </si>
  <si>
    <t>965042141R00</t>
  </si>
  <si>
    <t>Bourání podkladů pod dlažby nebo litých celistvých dlažeb a mazanin  betonových nebo z litého asfaltu, tloušťky do 100 mm, plochy přes 4 m2</t>
  </si>
  <si>
    <t xml:space="preserve">"P11a" 481,45*0,1 : </t>
  </si>
  <si>
    <t xml:space="preserve">"P11b" 119,16*0,1 : </t>
  </si>
  <si>
    <t xml:space="preserve">"S11c" 30,42*0,1 : </t>
  </si>
  <si>
    <t>63,103</t>
  </si>
  <si>
    <t>965043321R00</t>
  </si>
  <si>
    <t>Bourání podkladů pod dlažby nebo litých celistvých dlažeb a mazanin  betonových s potěrem nebo teracem, tloušťky do 100 mm, plochy do 1 m2</t>
  </si>
  <si>
    <t xml:space="preserve">"parapet" 100,05*0,85*0,05 : </t>
  </si>
  <si>
    <t>4,252</t>
  </si>
  <si>
    <t>965043341R00</t>
  </si>
  <si>
    <t>Bourání podkladů pod dlažby nebo litých celistvých dlažeb a mazanin  betonových s potěrem nebo teracem, tloušťky do 100 mm, plochy přes 4 m2</t>
  </si>
  <si>
    <t xml:space="preserve">"P11a" 0,05*481,45 : </t>
  </si>
  <si>
    <t>24,073</t>
  </si>
  <si>
    <t>965049111R00</t>
  </si>
  <si>
    <t>Bourání podkladů pod dlažby nebo litých celistvých dlažeb a mazanin  příplatek za bourání mazanin vyztužených svařovanou sítí, tloušťky do 100 mm</t>
  </si>
  <si>
    <t>965081113R00</t>
  </si>
  <si>
    <t>Bourání podlah z dlaždic půdních,  , plochy přes 1 m2</t>
  </si>
  <si>
    <t xml:space="preserve">"S21" 53,32*13,47 : </t>
  </si>
  <si>
    <t>965081213</t>
  </si>
  <si>
    <t>Bourání podlah z dlaždic keramických nebo xylolitových tl do 10 mm plochy přes 1 m2</t>
  </si>
  <si>
    <t xml:space="preserve">"1.NP" 284,68 : </t>
  </si>
  <si>
    <t xml:space="preserve">"2.NP" 106,29 : </t>
  </si>
  <si>
    <t>390,97</t>
  </si>
  <si>
    <t>965081313</t>
  </si>
  <si>
    <t>Bourání podlah z dlaždic betonových, teracových nebo čedičových tl do 20 mm plochy přes 1 m2</t>
  </si>
  <si>
    <t xml:space="preserve">"P11a" 481,45 : </t>
  </si>
  <si>
    <t>481,45</t>
  </si>
  <si>
    <t>965082923R00</t>
  </si>
  <si>
    <t>Odstranění násypu pod podlahami a ochranného na střechách tloušťky do 100 mm, plochy přes 2 m2</t>
  </si>
  <si>
    <t>11,916</t>
  </si>
  <si>
    <t>965082933R00</t>
  </si>
  <si>
    <t>Odstranění násypu pod podlahami a ochranného na střechách tloušťky do 200 mm, plochy přes 2 m2</t>
  </si>
  <si>
    <t xml:space="preserve">"P11b" 119,16*0,2 : </t>
  </si>
  <si>
    <t>23,832</t>
  </si>
  <si>
    <t>967031132R00</t>
  </si>
  <si>
    <t>Přisekání rovných ostění ve zdivu cihelném na jakoukoliv maltu vápennou nebo vépenocementovou</t>
  </si>
  <si>
    <t xml:space="preserve">417,5*0,85 : </t>
  </si>
  <si>
    <t>354,875</t>
  </si>
  <si>
    <t>968062R00</t>
  </si>
  <si>
    <t>Vybourání výplní otvorů bez materiálového a plošného rozlišení</t>
  </si>
  <si>
    <t xml:space="preserve">"viz výpis prvků"176,55 : </t>
  </si>
  <si>
    <t xml:space="preserve">"ostatní plocha - zazděné prvky" 0,15*176,55 : </t>
  </si>
  <si>
    <t>203,033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</si>
  <si>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</si>
  <si>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</si>
  <si>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 xml:space="preserve">77*2 'Přepočtené koeficientem množství : </t>
  </si>
  <si>
    <t>971033561R00</t>
  </si>
  <si>
    <t>Vybourání otvorů ve zdivu cihelném z jakýchkoliv cihel pálených
 na jakoukoliv maltu vápenou nebo vápenocementovou, plochy do 1 m2, tloušťky do 600 mm</t>
  </si>
  <si>
    <t xml:space="preserve">"3.NP/střecha" 0,85*0,45*0,55*33 : </t>
  </si>
  <si>
    <t>6,942</t>
  </si>
  <si>
    <t>973041511R00</t>
  </si>
  <si>
    <t>Vysekání výklenků a kapes ve zdivu betonovém výklenků pohledové plochy větší než 0,25 m2</t>
  </si>
  <si>
    <t xml:space="preserve">"předpoklad" 3,5 : </t>
  </si>
  <si>
    <t>3,5</t>
  </si>
  <si>
    <t>974031165R00</t>
  </si>
  <si>
    <t>Vysekání rýh v jakémkoliv zdivu cihelném v ploše
 do hloubky 150 mm, šířky do 200 mm</t>
  </si>
  <si>
    <t xml:space="preserve">((1,3*11)+(1,6*1)+(2,4*1)+(3,4*1)+(1,0*1)+(1,7*1)+(1,4*1)+(1,9*1)+(1,4*18))*2 : </t>
  </si>
  <si>
    <t xml:space="preserve">(1,6*2)*2 : </t>
  </si>
  <si>
    <t xml:space="preserve">((3,4*1)+(1,65*1)+(5,2*1)+(1*2)+(2,2*1))*2 : </t>
  </si>
  <si>
    <t xml:space="preserve">((1,3*5)+(1,3*2)+(2,4*6)+(1,6*1)+(1,3*4)+(1,25*33))*2 : </t>
  </si>
  <si>
    <t>284,2</t>
  </si>
  <si>
    <t xml:space="preserve">"předpoklad" 5,0 : </t>
  </si>
  <si>
    <t xml:space="preserve">"schodiště 1.PP - předpoklad" 4,0 : </t>
  </si>
  <si>
    <t xml:space="preserve">"ostatní nespecifikované kce - předpoklad" 3,0 : </t>
  </si>
  <si>
    <t>966031313R00</t>
  </si>
  <si>
    <t>Vybourání částí říms z cihel vyložených do 25 cm tloušťky do 300 mm</t>
  </si>
  <si>
    <t>973031325R00</t>
  </si>
  <si>
    <t>Vysekání v cihelném zdivu výklenků a kapes kapes na jakoukoliv maltu vápennou nebo vápenocementovou, plochy do 0,1 m2, hloubky do 300 mm</t>
  </si>
  <si>
    <t xml:space="preserve">"výměny pro těžké příčky" 18,0 : </t>
  </si>
  <si>
    <t>973031344R00</t>
  </si>
  <si>
    <t>Vysekání v cihelném zdivu výklenků a kapes kapes na jakoukoliv maltu vápennou nebo vápenocementovou, plochy do 0,25 m2, hloubky do 150 mm</t>
  </si>
  <si>
    <t>973031842R00</t>
  </si>
  <si>
    <t>Vysekání v cihelném zdivu výklenků a kapes kapes pro zavázání nových příček na maltu cementovou, tloušťky do 100 mm</t>
  </si>
  <si>
    <t>973031843R00</t>
  </si>
  <si>
    <t>Vysekání v cihelném zdivu výklenků a kapes kapes pro zavázání nových příček na maltu cementovou, tloušťky do 150 mm</t>
  </si>
  <si>
    <t>973031844R00</t>
  </si>
  <si>
    <t>Vysekání v cihelném zdivu výklenků a kapes kapes pro zavázání nových zdí
 na maltu cementovou, tloušťky do 300 mm</t>
  </si>
  <si>
    <t>973031845R00</t>
  </si>
  <si>
    <t>Vysekání v cihelném zdivu výklenků a kapes kapes pro zavázání nových zdí
 na maltu cementovou, tloušťky do 450 mm</t>
  </si>
  <si>
    <t>973031846R00</t>
  </si>
  <si>
    <t>Vysekání v cihelném zdivu výklenků a kapes kapes pro zavázání nových zdí
 na maltu cementovou, tloušťky do 600 mm</t>
  </si>
  <si>
    <t>97501RR21</t>
  </si>
  <si>
    <t>Podpěrné dřevení / systémové ocelové stojky + roznášecí prvky - podchycení a podpěrné konstrukce,, stropů a tesařských kcí při bouracích pracech</t>
  </si>
  <si>
    <t xml:space="preserve">m     </t>
  </si>
  <si>
    <t xml:space="preserve">DLE TECHNOLOGICKÝCH POSTUPŮ SCHVÁLENÝCH STATIKEM GP !! : </t>
  </si>
  <si>
    <t xml:space="preserve">-složité a technologicky náročné konstrukce : </t>
  </si>
  <si>
    <t xml:space="preserve">(1,0) : </t>
  </si>
  <si>
    <t>215</t>
  </si>
  <si>
    <t>978011191R00</t>
  </si>
  <si>
    <t>Otlučení omítek vápenných nebo vápenocementových vnitřních s vyškrabáním spár, s očištěním zdiva stropů, v rozsahu do 100 %</t>
  </si>
  <si>
    <t>407,1</t>
  </si>
  <si>
    <t>978012191R00</t>
  </si>
  <si>
    <t>Otlučení omítek vápenných nebo vápenocementových vnitřních s vyškrabáním spár, s očištěním zdiva stropů rákosovaných, v rozsahu do 100 %</t>
  </si>
  <si>
    <t xml:space="preserve">(645,18*1,1) : </t>
  </si>
  <si>
    <t>709,698</t>
  </si>
  <si>
    <t>978013191.1</t>
  </si>
  <si>
    <t>Otlučení vnitřních omítek stěn MV nebo MVC stěn o rozsahu do 100 %</t>
  </si>
  <si>
    <t xml:space="preserve">"stávající stěny 1.NP" : </t>
  </si>
  <si>
    <t xml:space="preserve">3,65*(38,6+21,8+16,72+15,14+15,14+28,3+33,4+17,4+25,7+25,1+25,5+32,6+20,2+22+36,3+63,9) : </t>
  </si>
  <si>
    <t xml:space="preserve">"stávající stěny 2.NP" : </t>
  </si>
  <si>
    <t xml:space="preserve">3,9*(49,1+17,2+15,1+18,06+20,7+15,5+16,6+4,4+314,46) : </t>
  </si>
  <si>
    <t>978059541</t>
  </si>
  <si>
    <t>Odsekání a odebrání obkladů stěn z vnitřních obkládaček pl přes 1 m2</t>
  </si>
  <si>
    <t xml:space="preserve">"na stávajících stěnách mimo bourané" (2,0*39,45)+(2,0*32,3) : </t>
  </si>
  <si>
    <t>143,5</t>
  </si>
  <si>
    <t>978013191R00</t>
  </si>
  <si>
    <t>Otlučení omítek vápenných nebo vápenocementových vnitřních s vyškrabáním spár, s očištěním zdiva stěn, v rozsahu do 100 %</t>
  </si>
  <si>
    <t>978015391R00</t>
  </si>
  <si>
    <t>Otlučení omítek vápenných nebo vápenocementových vnějších s vyškrabáním spár, s očištěním zdiva
 5. až 7. stupni složitosti, v rozsahu do 100 %</t>
  </si>
  <si>
    <t xml:space="preserve">"D.1.1 - v.č. 2/21, detaily, TZ-NS-spodní stavba" 145,7*0,8 : </t>
  </si>
  <si>
    <t>978036141R00</t>
  </si>
  <si>
    <t>Otlučení vnějších omítek šlechtěných břizolitových, v rozsahu do 30 %</t>
  </si>
  <si>
    <t xml:space="preserve">"předpoklad" 1370,865 : </t>
  </si>
  <si>
    <t>999281R11</t>
  </si>
  <si>
    <t>Přesun hmot pro opravy a údržbu budov v do 25 m</t>
  </si>
  <si>
    <t>950015R01</t>
  </si>
  <si>
    <t>Provedení prostupů přes základové konstrukce vč. příslušných systémových chrániček a utěsnění</t>
  </si>
  <si>
    <t xml:space="preserve">"kompletní provedení dle specifikace PD a TZ vč. specialistů" : </t>
  </si>
  <si>
    <t xml:space="preserve">40,0 : </t>
  </si>
  <si>
    <t>950125R02</t>
  </si>
  <si>
    <t>Stavební a zednické výpomoce řemesel , ostatní</t>
  </si>
  <si>
    <t xml:space="preserve">Stávající prvky a zařízení - demontáže / u vybraných prvků úprava kotvících bodů. : </t>
  </si>
  <si>
    <t xml:space="preserve">Demontáže všech níže uvedených prvků jako např.fasáda-větrací mřížky,tabulky, vývěsky, veškerá vedení+zařízení, konzoly, drobné OK a ostatní prvky" 150,0 : </t>
  </si>
  <si>
    <t xml:space="preserve">"střecha-větrací komínky, antény, poklopy, světlíky, drobné OK a ostatní , jinde nespecifikované, prvky a zařízení" 100,0 : </t>
  </si>
  <si>
    <t xml:space="preserve">"Demontáže a vyklizení / přesuny a likvidace dle zákona o odpadech - interiér" 250,0 : </t>
  </si>
  <si>
    <t xml:space="preserve">-vnitřního vybavení a interiérového zařízení : </t>
  </si>
  <si>
    <t xml:space="preserve">-ostatní vyklízecí a demontážní práce v interiéru (dřevěné obklady, prvky, ostatní) : </t>
  </si>
  <si>
    <t xml:space="preserve">"bourací práce, demontáže / přesuny a likvidace dle zákona o odpadech " 1000,0 : </t>
  </si>
  <si>
    <t xml:space="preserve">-vysekání drážek pro jednotlivé rozvody ve svislých a vodorovných konstrukcích : </t>
  </si>
  <si>
    <t xml:space="preserve">-provedení kompletních prostupů a průrazů přes svislé a vodorovné konstrukce (bez rozlišení) : </t>
  </si>
  <si>
    <t>1500</t>
  </si>
  <si>
    <t>950155R22</t>
  </si>
  <si>
    <t>Broušení schodišťových stupňů - úprava / výškové vyrovnání</t>
  </si>
  <si>
    <t>950155R33</t>
  </si>
  <si>
    <t>Stávající střešní plášť - (rozebrání pásu stávající krytiny (vlnitý plech + demontáž lemování zdi),, zpětné položení krytiny</t>
  </si>
  <si>
    <t xml:space="preserve">(14,65*1,0) : </t>
  </si>
  <si>
    <t>14,65</t>
  </si>
  <si>
    <t>997211111</t>
  </si>
  <si>
    <t>Svislá doprava suti na v 3,5 m</t>
  </si>
  <si>
    <t>997211119</t>
  </si>
  <si>
    <t>Příplatek ZKD 3,5 m výšky u svislé dopravy suti</t>
  </si>
  <si>
    <t xml:space="preserve">1317,149*2,5 'Přepočtené koeficientem množství : </t>
  </si>
  <si>
    <t>3292,873</t>
  </si>
  <si>
    <t>711111001R00</t>
  </si>
  <si>
    <t>Provedení izolace proti zemní vlhkosti natěradly za studena na ploše vodorovné nátěrem penetračním, 1 x nátěr, materiál ve specifikaci</t>
  </si>
  <si>
    <t xml:space="preserve">"P11" 570,0 : </t>
  </si>
  <si>
    <t>570</t>
  </si>
  <si>
    <t>111631500</t>
  </si>
  <si>
    <t>lak asfaltový ALP/9 (t) bal 9 kg</t>
  </si>
  <si>
    <t xml:space="preserve">570*0,0003 'Přepočtené koeficientem množství : </t>
  </si>
  <si>
    <t>0,171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</si>
  <si>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</si>
  <si>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</si>
  <si>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specifikaci</t>
  </si>
  <si>
    <t xml:space="preserve">145,7*1,1 : </t>
  </si>
  <si>
    <t>160,27</t>
  </si>
  <si>
    <t xml:space="preserve">160,27*0,00035 'Přepočtené koeficientem množství : </t>
  </si>
  <si>
    <t>0,056</t>
  </si>
  <si>
    <t>711113117.1</t>
  </si>
  <si>
    <t>Izolace proti vlhkosti vodorovná za studena - stěrková tl. 2x1,5 mm vč. systémové penetrace</t>
  </si>
  <si>
    <t xml:space="preserve">"P11" 87,86 : </t>
  </si>
  <si>
    <t xml:space="preserve">"P15" 22,96 : </t>
  </si>
  <si>
    <t xml:space="preserve">"P17" 55,27 : </t>
  </si>
  <si>
    <t>183,69</t>
  </si>
  <si>
    <t>711113118.1</t>
  </si>
  <si>
    <t>Izolace proti vlhkosti svislá za studena - stěrková tl. 2x1,0 mm vč. systémové penetrace</t>
  </si>
  <si>
    <t xml:space="preserve">473,616/3 : </t>
  </si>
  <si>
    <t>157,872</t>
  </si>
  <si>
    <t>7111131R6</t>
  </si>
  <si>
    <t>Izolace proti vlhkosti a vodě svislá za studena těsnící stěrkou tl. 3 mm vč. systémových koutových a, těsnících pásků</t>
  </si>
  <si>
    <t xml:space="preserve">"hydroizolační disperzní nátěrový stěrkový systém tl. 3 mm" 43,71 : </t>
  </si>
  <si>
    <t>7111131R7</t>
  </si>
  <si>
    <t xml:space="preserve">"hydrosilikátový izolační stěrkový systém tl. 3 mm" 398,165 : </t>
  </si>
  <si>
    <t>398,165</t>
  </si>
  <si>
    <t>7111131R8</t>
  </si>
  <si>
    <t>Izolace proti vlhkosti a vodě svislá za studena těsnícím hydrofobizačním nátěrem</t>
  </si>
  <si>
    <t>7111131R9</t>
  </si>
  <si>
    <t>Izolace proti vlhkosti a vodě svislá za studena - bitumenová jednosložková hydroizolační stěrka tl., 3 mm</t>
  </si>
  <si>
    <t xml:space="preserve">"sanace HI spodní stavby - viz v.č07, detail A, B" 216,0 : </t>
  </si>
  <si>
    <t xml:space="preserve">"D.1.1 - v.č. 2/21, detaily, TZ-NS-fasáda" 145,7*0,4 : </t>
  </si>
  <si>
    <t>274,28</t>
  </si>
  <si>
    <t>7111155R0</t>
  </si>
  <si>
    <t>D+M vodorovní hydroizolační injektáže stávajících stěn - KOMPLETNÍ SYSTÉMOVÉ ŘEŠENÍ DLE POŽADAVKŮ PD, A TZ</t>
  </si>
  <si>
    <t xml:space="preserve">"sanace HI spodní stavby - viz v.č07, detail A, B" 12,5 : </t>
  </si>
  <si>
    <t>12,5</t>
  </si>
  <si>
    <t>7111155R1</t>
  </si>
  <si>
    <t>D+M plošné hydroizolační injektáže stávajícího zdiva ze strany interiéru - KOMPLETNÍ SYSTÉMOVÉ, ŘEŠENÍ DLE POŽADAVKŮ PD A TZ</t>
  </si>
  <si>
    <t xml:space="preserve">"sanace HI spodní stavby - viz v.č07, detail A, B" 8,133+28,92+58,28+137,313 : </t>
  </si>
  <si>
    <t>232,646</t>
  </si>
  <si>
    <t>711131811</t>
  </si>
  <si>
    <t>Odstranění izolace proti zemní vlhkosti vodorovné</t>
  </si>
  <si>
    <t xml:space="preserve">"P11b" 119,16 : </t>
  </si>
  <si>
    <t>119,16</t>
  </si>
  <si>
    <t>711141559R00</t>
  </si>
  <si>
    <t xml:space="preserve">Provedení izolace proti zemní vlhkosti pásy přitavením vodorovná, 1 vrstva, bez dodávky izolačních pásů,  </t>
  </si>
  <si>
    <t>628361100</t>
  </si>
  <si>
    <t>pás těžký asfaltovaný - specifikace dle PD a TZ</t>
  </si>
  <si>
    <t xml:space="preserve">570*1,15 'Přepočtené koeficientem množství : </t>
  </si>
  <si>
    <t>655,5</t>
  </si>
  <si>
    <t>354928I10</t>
  </si>
  <si>
    <t>Provedení izolace proti zemní vlhkosti pásy přitavením svislé NAIP</t>
  </si>
  <si>
    <t xml:space="preserve">160,27*1,2 'Přepočtené koeficientem množství : </t>
  </si>
  <si>
    <t>192,324</t>
  </si>
  <si>
    <t>711161302</t>
  </si>
  <si>
    <t>Izolace proti zemní vlhkosti stěn foliemi nopovými pro běžné podmínky tl. 0,4 mm šířky 1,0 m</t>
  </si>
  <si>
    <t>711161382</t>
  </si>
  <si>
    <t>Izolace proti zemní vlhkosti foliemi nopovými ukončené horní provětrávací lištou</t>
  </si>
  <si>
    <t>998711202R00</t>
  </si>
  <si>
    <t>Přesun hmot pro izolace proti vodě svisle do 12 m</t>
  </si>
  <si>
    <t>712525R01</t>
  </si>
  <si>
    <t>Střešní krytina - plechová falcovaná krytina s dvojitou stojatou drážkou - lakovaný hliník, (skladba R11) provedení vč.všech systémových doplňků v šedé barvě dle výběru investora</t>
  </si>
  <si>
    <t xml:space="preserve">KOMPLETNÍ SYSTÉMOVÉ ŘEŠENÍ ROVNÝCH A ŠIKMÝCH STŘECH : </t>
  </si>
  <si>
    <t xml:space="preserve">v jednotkové ceně zahrnuty náklady na veškeré systémové lišty, profily, doplňky, příslušenství, detaily : </t>
  </si>
  <si>
    <t xml:space="preserve">v jednotkové ceně zahrnuty všechny prořezy a navýšení materiálů : </t>
  </si>
  <si>
    <t xml:space="preserve">1080,0 : </t>
  </si>
  <si>
    <t xml:space="preserve">"vytažení" 0,05*1080,0 : </t>
  </si>
  <si>
    <t>1134</t>
  </si>
  <si>
    <t>712600832R00</t>
  </si>
  <si>
    <t xml:space="preserve">Odstranění povlakové krytiny a mechu na střechách šikmých nad 30° povlakové krytiny dvouvrstvé,  </t>
  </si>
  <si>
    <t>998712203R00</t>
  </si>
  <si>
    <t>Přesun hmot pro povlakové krytiny v objektech výšky přes 12 do 24 m</t>
  </si>
  <si>
    <t>713121111R00</t>
  </si>
  <si>
    <t>Montáž tepelné izolace podlah  jednovrstvá, bez dodávky materiálu</t>
  </si>
  <si>
    <t xml:space="preserve">"P12" 246,06 : </t>
  </si>
  <si>
    <t xml:space="preserve">"P31" 185,9 : </t>
  </si>
  <si>
    <t xml:space="preserve">"P32" 6,0 : </t>
  </si>
  <si>
    <t>525,82</t>
  </si>
  <si>
    <t>283759260</t>
  </si>
  <si>
    <t>deska z pěnového polystyrenu EPS 200 S 1000 x 500 x 100 mm</t>
  </si>
  <si>
    <t xml:space="preserve">525,82*1,05 'Přepočtené koeficientem množství : </t>
  </si>
  <si>
    <t>552,111</t>
  </si>
  <si>
    <t>4,83</t>
  </si>
  <si>
    <t>283759210R</t>
  </si>
  <si>
    <t>deska izolační EPS 70 F; pěnový polystyren; povrch hladký; rovná hrana; tl. 200,0 mm; součinitel tepelné vodivosti 0,038 W/mK; R = 5,263 m2K/W; obj. hmotnost 17,00 kg/m3</t>
  </si>
  <si>
    <t xml:space="preserve">4,83*1,05 'Přepočtené koeficientem množství : </t>
  </si>
  <si>
    <t>5,072</t>
  </si>
  <si>
    <t>35,73</t>
  </si>
  <si>
    <t>283766400</t>
  </si>
  <si>
    <t>deska polystyrénová pro snížení kročejového hluku EPS T 5000 1000x500x20-2mm</t>
  </si>
  <si>
    <t xml:space="preserve">35,73*1,1 'Přepočtené koeficientem množství : </t>
  </si>
  <si>
    <t>39,303</t>
  </si>
  <si>
    <t>713121121R00</t>
  </si>
  <si>
    <t>Montáž tepelné izolace podlah  dvouvrstvá, bez dodávky materiálu</t>
  </si>
  <si>
    <t xml:space="preserve">"3.NP" 718,22 : </t>
  </si>
  <si>
    <t>631537080</t>
  </si>
  <si>
    <t>deska izolační minerální 610x1000x120 mm - specifikace dle PD a TZ</t>
  </si>
  <si>
    <t xml:space="preserve">718,22*2,2 'Přepočtené koeficientem množství : </t>
  </si>
  <si>
    <t>1580,084</t>
  </si>
  <si>
    <t>713131141R00</t>
  </si>
  <si>
    <t>Montáž izolace lepením a zajištění hmoždinkami na tmel a hmoždinky - 4 ks/m2, na pórobeton</t>
  </si>
  <si>
    <t xml:space="preserve">"zateplení vnějších parapetů" 100,05*0,2 : </t>
  </si>
  <si>
    <t>20,01</t>
  </si>
  <si>
    <t>283763650</t>
  </si>
  <si>
    <t>polystyren extrudovaný XPS - 1250 x 600 x 40 mm</t>
  </si>
  <si>
    <t xml:space="preserve">20,01*1,1 'Přepočtené koeficientem množství : </t>
  </si>
  <si>
    <t>22,011</t>
  </si>
  <si>
    <t xml:space="preserve">"vyrovnání svislosti/rovinatosti- předpoklad" 1184,31*0,3 : </t>
  </si>
  <si>
    <t>355,293</t>
  </si>
  <si>
    <t>283759310</t>
  </si>
  <si>
    <t>deska fasádní polystyrénová EPS 70 F 1000 x 500 x prům. tl.30 mm</t>
  </si>
  <si>
    <t xml:space="preserve">355,293*1,1 'Přepočtené koeficientem množství : </t>
  </si>
  <si>
    <t>390,822</t>
  </si>
  <si>
    <t xml:space="preserve">116,56*1,1 'Přepočtené koeficientem množství : </t>
  </si>
  <si>
    <t>128,216</t>
  </si>
  <si>
    <t>713191133</t>
  </si>
  <si>
    <t>Montáž izolace tepelné podlah, stropů vrchem nebo střech překrytí fólií s přelepeným spojem</t>
  </si>
  <si>
    <t>283233R00</t>
  </si>
  <si>
    <t>třívrstvá folie vyztužená PE mřížkou + laminování polyesterovou folií - specifikace dle PD a TZ</t>
  </si>
  <si>
    <t xml:space="preserve">718,22*1,1 'Přepočtené koeficientem množství : </t>
  </si>
  <si>
    <t>790,042</t>
  </si>
  <si>
    <t>713191R31</t>
  </si>
  <si>
    <t>Izolace tepelné podlah , střech překrytí separační / parotěsnou folií , vč. okrajových pásků (tl. 10, mm) vytažených na stěny</t>
  </si>
  <si>
    <t xml:space="preserve">1,15*(87,86+246,06+4,83+22,96+22,96+12,77+12,77+185,9+6,0) : </t>
  </si>
  <si>
    <t xml:space="preserve">692,427*1,15 'Přepočtené koeficientem množství : </t>
  </si>
  <si>
    <t>796,291</t>
  </si>
  <si>
    <t>713291333</t>
  </si>
  <si>
    <t>Montáž izolace tepelné zábrany podlah difuzně otevřenou folií</t>
  </si>
  <si>
    <t>283292R00</t>
  </si>
  <si>
    <t>zábrana difuzně otevřená role 1,5 x 50 m - specifikace dle PD a TZ</t>
  </si>
  <si>
    <t xml:space="preserve">718,22*1,15 'Přepočtené koeficientem množství : </t>
  </si>
  <si>
    <t>825,953</t>
  </si>
  <si>
    <t>998713203R00</t>
  </si>
  <si>
    <t>Přesun hmot pro izolace tepelné v objektech výšky do 24 m</t>
  </si>
  <si>
    <t>725110811R00</t>
  </si>
  <si>
    <t>Demontáž klozetů splachovacích</t>
  </si>
  <si>
    <t>725122813R00</t>
  </si>
  <si>
    <t>Demontáž pisoárů s nádrží + 1 záchodkem</t>
  </si>
  <si>
    <t>725210821R00</t>
  </si>
  <si>
    <t>Demontáž umyvadel umyvadel bez výtokových armatur</t>
  </si>
  <si>
    <t>998725203R00</t>
  </si>
  <si>
    <t>Přesun hmot pro zařizovací předměty v objektech výšky do 24 m</t>
  </si>
  <si>
    <t>762083111</t>
  </si>
  <si>
    <t>Impregnace řeziva proti dřevokaznému hmyzu a houbám máčením třída ohrožení 1 a 2</t>
  </si>
  <si>
    <t>762083R11</t>
  </si>
  <si>
    <t>Impregnace řeziva proti dřevokaznému hmyzu a houbám injektáží - stávající dřevěné prvky a konstrukce</t>
  </si>
  <si>
    <t xml:space="preserve">"množství a rozsah vztažen na plochu střešního pláště - počítáno s ošetřením stávajících prvků ze 100%" 938,0 : </t>
  </si>
  <si>
    <t>938</t>
  </si>
  <si>
    <t>762191963</t>
  </si>
  <si>
    <t>Provedení ochrany svislé hydroizolace vnějších stěn deskami tvrdými plochy jednotlivě do 8 m2</t>
  </si>
  <si>
    <t>607262720</t>
  </si>
  <si>
    <t>deska dřevoštěpková OSB 3 500x675x15 mm</t>
  </si>
  <si>
    <t>762331R00</t>
  </si>
  <si>
    <t>Demontáž vázaných kcí krovů z hranolů postupným rozebráním</t>
  </si>
  <si>
    <t xml:space="preserve">-kompletní specifikace viz v.č. 10 : </t>
  </si>
  <si>
    <t xml:space="preserve">-v jednotkové ceně zahrnuty náklady na "bezpečné" přesuny likvidovaného řeziva - dle TP a PD : </t>
  </si>
  <si>
    <t xml:space="preserve">18,22+1,0+81,3 : </t>
  </si>
  <si>
    <t>100,52</t>
  </si>
  <si>
    <t>762332R01</t>
  </si>
  <si>
    <t>položka zrušena</t>
  </si>
  <si>
    <t>762332R02</t>
  </si>
  <si>
    <t>762332R03</t>
  </si>
  <si>
    <t>762341037</t>
  </si>
  <si>
    <t>Bednění střech rovných z desek OSB tl 25 mm na sraz šroubovaných na rošt</t>
  </si>
  <si>
    <t xml:space="preserve">145,7*0,35 : </t>
  </si>
  <si>
    <t>762341210R00</t>
  </si>
  <si>
    <t xml:space="preserve">Montáž bednění střech rovných o sklonu do 60° z prken hrubých na sraz tloušťky do 32 mm včetně vyřezání otvorů ,  </t>
  </si>
  <si>
    <t xml:space="preserve">"D.1.1 - v.č. 2/21, detaily, TZ-NS-střecha/3.NP" 1080,0 : </t>
  </si>
  <si>
    <t>1080</t>
  </si>
  <si>
    <t>605151110</t>
  </si>
  <si>
    <t>řezivo jehličnaté boční prkno jakost I.-II. 2 - 3 cm</t>
  </si>
  <si>
    <t xml:space="preserve">1080*0,0275 'Přepočtené koeficientem množství : </t>
  </si>
  <si>
    <t>762341811R00</t>
  </si>
  <si>
    <t>Demontáž bednění a laťování bednění střech rovných, obloukových, o sklonu do 60 stupňů včetně všech nadstřešních konstrukcí z prken hrubých</t>
  </si>
  <si>
    <t xml:space="preserve">"D.1.1 - v.č. 2/21, detaily, TZ-NS-střecha/3.NP" 908,0+30,0 : </t>
  </si>
  <si>
    <t>762395000R00</t>
  </si>
  <si>
    <t>Spojovací a ochranné prostředky svory, prkna, hřebíky, pásová ocel, vruty, impregnace</t>
  </si>
  <si>
    <t>762431110R00</t>
  </si>
  <si>
    <t>Obložení stěn montáž
 deskou dřevovláknitou nelisovanou, tloušťky do 12 mm</t>
  </si>
  <si>
    <t xml:space="preserve">"P21" 242,46 : </t>
  </si>
  <si>
    <t xml:space="preserve">"P31" 236,5 : </t>
  </si>
  <si>
    <t>534,23</t>
  </si>
  <si>
    <t>607151580</t>
  </si>
  <si>
    <t>hobra tl. 20 mm rozměr 1000 x 1200 mm</t>
  </si>
  <si>
    <t xml:space="preserve">534,23*1,1 'Přepočtené koeficientem množství : </t>
  </si>
  <si>
    <t>587,653</t>
  </si>
  <si>
    <t>762511267</t>
  </si>
  <si>
    <t>Podlahové kce podkladové z desek OSB tl 25 mm nebroušených na pero a drážku šroubovaných</t>
  </si>
  <si>
    <t xml:space="preserve">"P33" 236,5 : </t>
  </si>
  <si>
    <t xml:space="preserve">385,0 : </t>
  </si>
  <si>
    <t>919,23</t>
  </si>
  <si>
    <t>762511277</t>
  </si>
  <si>
    <t>Podlahové kce podkladové z desek OSB tl 25 mm broušených na pero a drážku šroubovaných</t>
  </si>
  <si>
    <t xml:space="preserve">"3.NP - kontrolní lávka" 96,0 : </t>
  </si>
  <si>
    <t xml:space="preserve">"ztratné/ostatní" 0,1*96,0 : </t>
  </si>
  <si>
    <t>105,6</t>
  </si>
  <si>
    <t>762521108R00</t>
  </si>
  <si>
    <t>Položení podlah montáž
 hrubých fošen nehoblovaných na sraz</t>
  </si>
  <si>
    <t xml:space="preserve">"D.1.1 - v.č. 2/21, detaily, TZ" 701,0 : </t>
  </si>
  <si>
    <t>701</t>
  </si>
  <si>
    <t>605110210</t>
  </si>
  <si>
    <t>řezivo jehličnaté - středové SM/BO tl. 33-100 mm, jakost I, 3-5 m</t>
  </si>
  <si>
    <t xml:space="preserve">701*0,033 'Přepočtené koeficientem množství : </t>
  </si>
  <si>
    <t>23,133</t>
  </si>
  <si>
    <t>762521811R00</t>
  </si>
  <si>
    <t>Demontáž podlah bez polštářů , z prken, tloušťky do 32 mm</t>
  </si>
  <si>
    <t xml:space="preserve">"3.NP-předpoklad" (13,47*53,32)/3*2 : </t>
  </si>
  <si>
    <t>478,814</t>
  </si>
  <si>
    <t xml:space="preserve">"S11b" 538,88*2 : </t>
  </si>
  <si>
    <t>1196,92</t>
  </si>
  <si>
    <t>762595001</t>
  </si>
  <si>
    <t>Spojovací prostředky pro položení dřevěných podlah a zakrytí kanálů</t>
  </si>
  <si>
    <t>762811100R00</t>
  </si>
  <si>
    <t>Záklop stropů montáž
 z hrubých prken, vrchního přesahovaného</t>
  </si>
  <si>
    <t xml:space="preserve">478,814*0,0275 'Přepočtené koeficientem množství : </t>
  </si>
  <si>
    <t>13,167</t>
  </si>
  <si>
    <t>998762203R00</t>
  </si>
  <si>
    <t>Přesun hmot pro konstrukce tesařské v objektech výšky do 24 m</t>
  </si>
  <si>
    <t>763111314</t>
  </si>
  <si>
    <t>SDK příčka tl 100 mm profil CW+UW 75 desky 1xA 12,5 TI 60 mm EI 30 Rw 47 DB</t>
  </si>
  <si>
    <t xml:space="preserve">3,9*(6,4+9,85) : </t>
  </si>
  <si>
    <t>63,375</t>
  </si>
  <si>
    <t>763111431</t>
  </si>
  <si>
    <t>SDK příčka tl 100 mm profil CW+UW 50 desky 2xH2 12,5 TI 50 mm EI 60 Rw 50 dB</t>
  </si>
  <si>
    <t xml:space="preserve">3,9*(11,4+5,3+1,8+10,5) : </t>
  </si>
  <si>
    <t>113,1</t>
  </si>
  <si>
    <t>763111717</t>
  </si>
  <si>
    <t>SDK příčka základní penetrační nátěr</t>
  </si>
  <si>
    <t xml:space="preserve">2,0*(63,375+113,1+17,355+7,917) : </t>
  </si>
  <si>
    <t>403,494</t>
  </si>
  <si>
    <t>763111771</t>
  </si>
  <si>
    <t>Příplatek k SDK příčce za rovinnost kvality Q3</t>
  </si>
  <si>
    <t>763113349</t>
  </si>
  <si>
    <t>SDK příčka instalační tl 300 mm zdvojený profil CW+UW 100 desky 2xH2 12,5 TI 80 mm EI 60 55 dB</t>
  </si>
  <si>
    <t xml:space="preserve">3,9*(4,45) : </t>
  </si>
  <si>
    <t>17,355</t>
  </si>
  <si>
    <t>612481113R00</t>
  </si>
  <si>
    <t>Potažení vnitřních stěn pletivem sklotextilním , s vypnutím</t>
  </si>
  <si>
    <t>801-1</t>
  </si>
  <si>
    <t>RTS 21/ II</t>
  </si>
  <si>
    <t>v ploše nebo pruzích na plném podkladu nebo na podkladu s dutinami (pod omítku)</t>
  </si>
  <si>
    <t>SPI</t>
  </si>
  <si>
    <t xml:space="preserve">3,9*(2,03) : </t>
  </si>
  <si>
    <t>15,834</t>
  </si>
  <si>
    <t>763115R01</t>
  </si>
  <si>
    <t>D+M rastrový kazetobý podhled - D11</t>
  </si>
  <si>
    <t xml:space="preserve">24,19+164,11 : </t>
  </si>
  <si>
    <t>188,3</t>
  </si>
  <si>
    <t>763121467</t>
  </si>
  <si>
    <t>SDK stěna předsazená tl 150 mm profil CW+UW 100 desky 2xH2 12,5</t>
  </si>
  <si>
    <t xml:space="preserve">"1.NP" 1,25*(1,0+1,0+2,5+1,77+0,8+0,9) : </t>
  </si>
  <si>
    <t xml:space="preserve">3,65*(1,0) : </t>
  </si>
  <si>
    <t xml:space="preserve">"2.NP" 1,25*(4,55+2,9+0,8+0,95+0,95) : </t>
  </si>
  <si>
    <t>26,301</t>
  </si>
  <si>
    <t>763121714</t>
  </si>
  <si>
    <t>SDK stěna předsazená základní penetrační nátěr</t>
  </si>
  <si>
    <t>763131411</t>
  </si>
  <si>
    <t>SDK podhled desky 1xA 12,5 bez TI dvouvrstvá spodní kce profil CD+UD</t>
  </si>
  <si>
    <t xml:space="preserve">"D21" 125,28+364,12 : </t>
  </si>
  <si>
    <t>489,4</t>
  </si>
  <si>
    <t>763131451</t>
  </si>
  <si>
    <t>SDK podhled deska 1xH2 12,5 bez TI dvouvrstvá spodní kce profil CD+UD</t>
  </si>
  <si>
    <t xml:space="preserve">"D22" 7,68+35,73 : </t>
  </si>
  <si>
    <t>43,41</t>
  </si>
  <si>
    <t>763131714</t>
  </si>
  <si>
    <t>SDK podhled základní penetrační nátěr</t>
  </si>
  <si>
    <t xml:space="preserve">486,4+43,41 : </t>
  </si>
  <si>
    <t>529,81</t>
  </si>
  <si>
    <t>763131771</t>
  </si>
  <si>
    <t>Příplatek k SDK podhledu za rovinnost kvality Q3</t>
  </si>
  <si>
    <t>763164256</t>
  </si>
  <si>
    <t>SDK obklad kcí tvaru bez rozlišení š přes 1,2 m desky 1xDF 15</t>
  </si>
  <si>
    <t xml:space="preserve">"3.NP/střecha" (1,85*(10)*1,5)*3,5 : </t>
  </si>
  <si>
    <t xml:space="preserve">"2.NP" 3,9*(2,3+1,0+1,4+1,0+1,5) : </t>
  </si>
  <si>
    <t>125,205</t>
  </si>
  <si>
    <t>763251211</t>
  </si>
  <si>
    <t>Sádrovláknitá podlaha tl 25 mm z desek tl 2x12,5 mm bez podsypu</t>
  </si>
  <si>
    <t>763251391</t>
  </si>
  <si>
    <t>Příplatek k "suché" podlaze za každý dalších 10 mm suchého podsypu</t>
  </si>
  <si>
    <t xml:space="preserve">10*(22,96+12,77+55,27+242,46+236,5) : </t>
  </si>
  <si>
    <t>5699,6</t>
  </si>
  <si>
    <t>998763202</t>
  </si>
  <si>
    <t>Přesun hmot procentní pro dřevostavby v objektech v do 24 m</t>
  </si>
  <si>
    <t>764001821</t>
  </si>
  <si>
    <t>Demontáž krytiny ze svitků nebo tabulí do suti</t>
  </si>
  <si>
    <t>764002851</t>
  </si>
  <si>
    <t>Demontáž oplechování parapetů do suti</t>
  </si>
  <si>
    <t>764002871</t>
  </si>
  <si>
    <t>Demontáž oplechování ostatních konstrukcí do suti</t>
  </si>
  <si>
    <t>764004801</t>
  </si>
  <si>
    <t>Demontáž okapového žlabu do suti</t>
  </si>
  <si>
    <t>764004861</t>
  </si>
  <si>
    <t>Demontáž svodu do suti</t>
  </si>
  <si>
    <t>764211L01</t>
  </si>
  <si>
    <t>K-101 - D+M Oplechování parapetu oken ve fasádě zateplené ETICS, z AL plechu tl. 0,7mm s PUR, povrchovou úpravou, r.š. 250mm</t>
  </si>
  <si>
    <t xml:space="preserve">100,05 : </t>
  </si>
  <si>
    <t>100,05</t>
  </si>
  <si>
    <t>764211L02</t>
  </si>
  <si>
    <t>K-102 - D+M Lemování kontaktního zateplovacího systému na střeše, z AL plechu tl. 0,7mm s PUR, povrchovou úpravou, r.š. 330mm + LW ukončovací profil</t>
  </si>
  <si>
    <t xml:space="preserve">16 : </t>
  </si>
  <si>
    <t>764211L03</t>
  </si>
  <si>
    <t>K-103 - D+M Systémová okapnice z poplastovaného pozinkovaného plechu tl. 0,7mm, r.š. 330mm</t>
  </si>
  <si>
    <t xml:space="preserve">148 : </t>
  </si>
  <si>
    <t>148</t>
  </si>
  <si>
    <t>764211L04</t>
  </si>
  <si>
    <t>K-104 - D+M Podokapní žlab půlkruhového tvaru z lakovaného AL plechu tl. 0,7mm, průměr d=200mm, r.š., 400mm</t>
  </si>
  <si>
    <t>764211L05</t>
  </si>
  <si>
    <t>K-105 - D+M Odpadní trouba kruhového průřezu z pozinkovaného plechu tl. 0,7mm, průměr d=100mm, r.š., 400mm</t>
  </si>
  <si>
    <t xml:space="preserve">123 : </t>
  </si>
  <si>
    <t>123</t>
  </si>
  <si>
    <t>764211L06</t>
  </si>
  <si>
    <t>K-106 - D+M Systémová krycí lišta z poplastovaného pozinkovaného plechu tl. 0,7mm, r.š. 150mm</t>
  </si>
  <si>
    <t xml:space="preserve">46 : </t>
  </si>
  <si>
    <t>764211L07</t>
  </si>
  <si>
    <t>K-107 - D+M Systémová závětrná lišta z poplastovaného pozinkovaného plechu tl. 0,7mm, r.š. 330mm,, součástí dodávky bude podkladní deska OSB/3 tl. 25mm, šířky 550mm - délky 15,2m</t>
  </si>
  <si>
    <t xml:space="preserve">28 : </t>
  </si>
  <si>
    <t>28</t>
  </si>
  <si>
    <t>998764203R00</t>
  </si>
  <si>
    <t>Přesun hmot pro konstrukce klempířské v objektech výšky do 24 m</t>
  </si>
  <si>
    <t>766040L01</t>
  </si>
  <si>
    <t>PL-101 - D+M Plastové dvoukřídlé okno, včetně interiérových žaluzií a interiérového postforming,, parapetu, 1150x2100mm</t>
  </si>
  <si>
    <t xml:space="preserve">"kompletní specifikace viz výpis plastových výrobků" : </t>
  </si>
  <si>
    <t>766040L02</t>
  </si>
  <si>
    <t>PL-102 - D+M Plastové dvoukřídlé okno, včetně interiérového postforming parapetu, 1150x2100mm</t>
  </si>
  <si>
    <t xml:space="preserve">7 : </t>
  </si>
  <si>
    <t>766040L03</t>
  </si>
  <si>
    <t>PL-103 - D+M Plastové jednokřídlé okno, 950x1700mm</t>
  </si>
  <si>
    <t xml:space="preserve">2 : </t>
  </si>
  <si>
    <t>766040L04</t>
  </si>
  <si>
    <t>PL-104 - D+M Plastové jednokřídlé okno, včetně interiérového postforming parapetu, 600x1500mm</t>
  </si>
  <si>
    <t xml:space="preserve">4 : </t>
  </si>
  <si>
    <t>766040L05</t>
  </si>
  <si>
    <t>PL-105 - D+M Plastové jednokřídlé okno, včetně interiérového postforming parapetu, 950x1700mm</t>
  </si>
  <si>
    <t>766040L06</t>
  </si>
  <si>
    <t>PL-106 - D+M Plastové jednokřídlé okno, 600x1000mm</t>
  </si>
  <si>
    <t>766040L07</t>
  </si>
  <si>
    <t>PL-107 - D+M Plastové dvoukřídlé okno, včetně interiérových žaluzií a interiérového postforming, parapetu, 1800x2100mm</t>
  </si>
  <si>
    <t xml:space="preserve">1 : </t>
  </si>
  <si>
    <t>766040L08</t>
  </si>
  <si>
    <t>PL-108 - D+M Plastové jednokřídlé okno, včetně interiérového postforming parapetu, 600x1200mm</t>
  </si>
  <si>
    <t>766040L09</t>
  </si>
  <si>
    <t>PL-109 - D+M Plastové jednokřídlé okno, 1200x550mm</t>
  </si>
  <si>
    <t>766040L10</t>
  </si>
  <si>
    <t>PL-110 - D+M Plastové jednokřídlé okno, 850x450mm</t>
  </si>
  <si>
    <t xml:space="preserve">33 : </t>
  </si>
  <si>
    <t>766040L11</t>
  </si>
  <si>
    <t>T-101 - D+M Dřevěné interiérové dveře hladké plné, včetně ocelové zárubně, se zvukovou izolací,, dveře s padací těsnící lištou, 800x1970mm</t>
  </si>
  <si>
    <t xml:space="preserve">"kompletní specifikace viz výpis truhlářských výrobků" : </t>
  </si>
  <si>
    <t xml:space="preserve">19 : </t>
  </si>
  <si>
    <t>766040L12</t>
  </si>
  <si>
    <t>T-102 - D+M Dřevěné interiérové dveře hladké plné, včetně ocelové zárubně, se zvukovou izolací,, dveře s padací těsnící lištou, 800x1970mm, požární odolnost EI15-C/DP3</t>
  </si>
  <si>
    <t>766040L13</t>
  </si>
  <si>
    <t>T-103 - D+M Dřevěné interiérové dveře hladké plné, včetně ocelové zárubně, se zvukovou izolací,, dveře s padací těsnící lištou, 800x1970mm</t>
  </si>
  <si>
    <t>766040L14</t>
  </si>
  <si>
    <t>T-111 - D+M Dřevěné interiérové dveře hladké plné, včetně ocelové zárubně, 800x1970mm</t>
  </si>
  <si>
    <t xml:space="preserve">9 : </t>
  </si>
  <si>
    <t>766040L15</t>
  </si>
  <si>
    <t>T-112 - D+M Dřevěné interiérové dveře hladké plné, včetně ocelové zárubně, 900x1970mm, požární, odolnost EI30-C/DP3</t>
  </si>
  <si>
    <t>766040L16</t>
  </si>
  <si>
    <t>T-113 - D+M Dřevěné interiérové dveře hladké plné, včetně ocelové zárubně, 800x1970mm, požární, odolnost EI15-C/DP3</t>
  </si>
  <si>
    <t>766040L17</t>
  </si>
  <si>
    <t>T-114 - D+M Dřevěné interiérové dveře hladké plné, včetně ocelové zárubně, 800x1970mm, požární, odolnost EI30-C/DP3</t>
  </si>
  <si>
    <t>766040L18</t>
  </si>
  <si>
    <t>T-115.1 - D+M Dřevěné interiérové dveře hladké plné, včetně ocelové zárubně, 900x1970mm</t>
  </si>
  <si>
    <t>766040L19</t>
  </si>
  <si>
    <t>T-115.2 - D+M Dřevěné interiérové dveře hladké plné, včetně ocelové zárubně, 900x1970mm, včetně, nerezového vodorvného madla ze strany zavírání</t>
  </si>
  <si>
    <t>766040L20</t>
  </si>
  <si>
    <t>T-116 - D+M Dřevěné interiérové dveře hladké plné, včetně ocelové zárubně, 800x1970mm</t>
  </si>
  <si>
    <t xml:space="preserve">13 : </t>
  </si>
  <si>
    <t>13</t>
  </si>
  <si>
    <t>766040L21</t>
  </si>
  <si>
    <t>T-117.1 - D+M Dřevěné interiérové dveře hladké plné, včetně ocelové zárubně, 800x1970mm, požární, odolnost EI30-C/DP3</t>
  </si>
  <si>
    <t>766040L22</t>
  </si>
  <si>
    <t>T-117.2 - D+M Dřevěné interiérové dveře hladké plné, včetně ocelové zárubně, 800x1970mm, požární, odolnost EI30-C/DP3</t>
  </si>
  <si>
    <t>766040L23</t>
  </si>
  <si>
    <t>T-118.1 - D+M Dřevěné interiérové dveře hladké plné, včetně ocelové zárubně, 800x1970mm, včetně, nerezového vodorvného madla ze strany zavírání</t>
  </si>
  <si>
    <t>766040L24</t>
  </si>
  <si>
    <t>T-118.2 - D+M Dřevěné interiérové dveře hladké plné, včetně ocelové zárubně, 700x1970mm</t>
  </si>
  <si>
    <t xml:space="preserve">8 : </t>
  </si>
  <si>
    <t>766040L25</t>
  </si>
  <si>
    <t>T-118.3 - D+M Dřevěné interiérové dveře hladké plné, včetně ocelové zárubně, 700x1970mm</t>
  </si>
  <si>
    <t>766040L26</t>
  </si>
  <si>
    <t>T-119 - D+M Dřevěné interiérové dveře hladké plné, včetně ocelové zárubně, 900x1970mm</t>
  </si>
  <si>
    <t>766040L27</t>
  </si>
  <si>
    <t>T-121 - D+M Interiérové dveře hladké plné do vlhkých prostor, včetně zárubně, 600x1970mm, povrchová, úprava dveří HPL laminátem</t>
  </si>
  <si>
    <t>766040L28</t>
  </si>
  <si>
    <t>T-122 - D+M Interiérové dveře hladké plné do vlhkých prostor, včetně zárubně, 700x1970mm, povrchová, úprava dveří HPL laminátem</t>
  </si>
  <si>
    <t>766040L29</t>
  </si>
  <si>
    <t>T-123 - D+M Interiérové dveře hladké plné do vlhkých prostor, včetně zárubně, 800x1970mm, povrchová, úprava dveří HPL laminátem</t>
  </si>
  <si>
    <t>766040L30</t>
  </si>
  <si>
    <t>T-131 - D+M Interiérové dřevěné dveře posuvné do pouzdra, dveřní křídlo hladké plné, včetně zárubně, a stavebního pouzdra, velikost křídla 800x1970mm, stavební otvor 1785x2080mm</t>
  </si>
  <si>
    <t xml:space="preserve">5 : </t>
  </si>
  <si>
    <t>766040L31</t>
  </si>
  <si>
    <t>T-132 - D+M Interiérové dřevěné dveře posuvné do pouzdra, dveřní křídlo hladké plné, včetně zárubně, a stavebního pouzdra, velikost křídla 700x1970mm, stavební otvor 1685x2080mm</t>
  </si>
  <si>
    <t>766040L32</t>
  </si>
  <si>
    <t>T-141 - D+M Interiérové dřevěné dveře posuvné na stěnu, určené do vlhkých prostor, křídlo 700x1970mm, , křídlo hladké plné, včetně zárubně</t>
  </si>
  <si>
    <t>766040L33</t>
  </si>
  <si>
    <t>T-201 - D+M Interiérová sestava opláštění WC kabin, provedení: nosná kce z nerezové oceli, opláštění, , probarevným HPL laminátem min.tl. 12mm, včetně 2x jednokřídlových otočných dveří 700x1970mm, 1ks</t>
  </si>
  <si>
    <t xml:space="preserve">6,93 : </t>
  </si>
  <si>
    <t>6,93</t>
  </si>
  <si>
    <t>766040L34</t>
  </si>
  <si>
    <t>T-202 - D+M Pisoárová zástěna, provedení: probarevný HPL laminát tl. 12mm, rozměr 450x1200mm, 2ks</t>
  </si>
  <si>
    <t xml:space="preserve">1,08 : </t>
  </si>
  <si>
    <t>1,08</t>
  </si>
  <si>
    <t>766040L35</t>
  </si>
  <si>
    <t>T-203 - D+M Sprchová zástěna, provedení: probarevný HPL laminát tl. 12mm, rozměr 450x1800mm, 2ks</t>
  </si>
  <si>
    <t xml:space="preserve">1,62 : </t>
  </si>
  <si>
    <t>1,62</t>
  </si>
  <si>
    <t>766040L36</t>
  </si>
  <si>
    <t>T-301 - D+M Kuchyňská linka m.č. 112, rozměr 3200x600mm, délky 3200mm, včetně dřezu a vestavěných,, spotřebičů - položka zde zrušena (je součástí VV interiéru)</t>
  </si>
  <si>
    <t>766040L37</t>
  </si>
  <si>
    <t>T-302 - D+M Kuchyňská linka m.č. 214, rozměr 2400x600mm, délky 2400mm, včetně dřezu a vestavěných,, spotřebičů - položka zde zrušena (je součástí VV interiéru)</t>
  </si>
  <si>
    <t>766040L38</t>
  </si>
  <si>
    <t>T-303 - D+M Kuchyňská linka m.č. 220, rozměr 3200x600mm, délky 3200mm, včetně dřezu a vestavěných,, spotřebičů - položka zde zrušena (je součástí VV interiéru)</t>
  </si>
  <si>
    <t>766691914</t>
  </si>
  <si>
    <t>Vyvěšení nebo zavěšení dřevěných křídel dveří pl do 2 m2</t>
  </si>
  <si>
    <t>766859R01</t>
  </si>
  <si>
    <t>Dodávka a montáž okenních pásek</t>
  </si>
  <si>
    <t xml:space="preserve">-vnitřní parotěsná folie : </t>
  </si>
  <si>
    <t xml:space="preserve">-vnější vodotěsná paropropustná folie : </t>
  </si>
  <si>
    <t xml:space="preserve">-SYSTÉMOVÉ provedení dle PD a TP výrobce výplní otvorů : </t>
  </si>
  <si>
    <t xml:space="preserve">2,0*(517,55) : </t>
  </si>
  <si>
    <t>1035,1</t>
  </si>
  <si>
    <t>998766203R00</t>
  </si>
  <si>
    <t>Přesun hmot pro konstrukce truhlářské v objektech výšky do 24 m</t>
  </si>
  <si>
    <t>767204L01</t>
  </si>
  <si>
    <t>AL-101 - D+M Exteriérové prosklené AL dvoukřídlové otevíravé dveře, AL profily s PTM, včetně prahu,, 1950x2600mm</t>
  </si>
  <si>
    <t xml:space="preserve">"kompletní specifikace viz výpis hliníkových výrobků" : </t>
  </si>
  <si>
    <t>767204L02</t>
  </si>
  <si>
    <t>767204L03</t>
  </si>
  <si>
    <t>AL-103 - D+M Exteriérová prosklená AL stěna s jednokřídlými otevíravými dveřmi, pevný boční díl, prosklený, AL profily s PTM, včetně prahu, 1450x2100mm</t>
  </si>
  <si>
    <t>767204L04</t>
  </si>
  <si>
    <t>AL-104 - D+M Exteriérová prosklená AL stěna, pevné zasklení, AL profily s PTM, včetně prahu,,, 1350x2750mm</t>
  </si>
  <si>
    <t>767204L05</t>
  </si>
  <si>
    <t>AL-111 - D+M Interiérová prosklená AL stěna s dvoukřídlými otevíravými dveřmi, pevné boční prosklené, díly a nadsvětlík, AL profily, 3600x3800mm</t>
  </si>
  <si>
    <t>767204L06</t>
  </si>
  <si>
    <t>AL-112 - D+M Interiérové protipožární prosklené AL dvoukřídlé otevíravé dveře, požární odolnost,, EI30-C, včetně plného protipožárního dílce nad podhledem, AL profily, včetně těsnící padací</t>
  </si>
  <si>
    <t>lišty, 2000x3500mm</t>
  </si>
  <si>
    <t>767204L07</t>
  </si>
  <si>
    <t>AL-113 - D+M Interiérové protipožární prosklené AL dvoukřídlé otevíravé dveře, požární odolnost,, EI30-C, včetně plného protipožárního dílce nad podhledem, AL profily, včetně těsnící padací</t>
  </si>
  <si>
    <t>lišty, 1800x3500mm</t>
  </si>
  <si>
    <t>767204L08</t>
  </si>
  <si>
    <t>AL-114 - D+M Interiérové protipožární prosklené AL dvoukřídlé otevíravé dveře, požární odolnost,, EI30-C, včetně plného protipožárního dílce nad podhledem, AL profily, včetně těsnící padací</t>
  </si>
  <si>
    <t>lišty, 1900x3350mm</t>
  </si>
  <si>
    <t>767204L08.1</t>
  </si>
  <si>
    <t>AL-121 - D+M stropní světlík</t>
  </si>
  <si>
    <t>767204L09</t>
  </si>
  <si>
    <t>Z-301 - D+M Ocelové táhlo k ukotvení ŽB věnce ke stropním trámům, 31ks</t>
  </si>
  <si>
    <t xml:space="preserve">"kompletní specifikace viz výpis zámečnických výrobků" : </t>
  </si>
  <si>
    <t xml:space="preserve">310 : </t>
  </si>
  <si>
    <t>310</t>
  </si>
  <si>
    <t>767204L10</t>
  </si>
  <si>
    <t>Z-302 - D+M Ocelové táhlo k ukotvení ŽB věnce ke stropním trámům, 2ks</t>
  </si>
  <si>
    <t xml:space="preserve">36 : </t>
  </si>
  <si>
    <t>767204L11</t>
  </si>
  <si>
    <t>Z-303 - D+M Ocelová táhla k zajištění stability obvodové stěny ve 3.NP, 6ks</t>
  </si>
  <si>
    <t xml:space="preserve">382,02 : </t>
  </si>
  <si>
    <t>382,02</t>
  </si>
  <si>
    <t>767204L12</t>
  </si>
  <si>
    <t>Z-304 - D+M Zesílení stropních nosníků stávajícího stropu nad m.č. 128 a 129, 1ks, provedeno zespod, navařenými profily HEA</t>
  </si>
  <si>
    <t xml:space="preserve">1605,2 : </t>
  </si>
  <si>
    <t>1605,2</t>
  </si>
  <si>
    <t>767204L13</t>
  </si>
  <si>
    <t>Z-305 - D+M Podepření stávajícího ocelového průvlaku - 2x I 200 délky 7000mm, 2ks</t>
  </si>
  <si>
    <t xml:space="preserve">898 : </t>
  </si>
  <si>
    <t>898</t>
  </si>
  <si>
    <t>767204L14</t>
  </si>
  <si>
    <t>Z-306 - D+M Ocelová výměna pro provedení prostupu VZT dřevěným trámovým stropem nad 2.NP, výměny Z, nosníků 2x U140</t>
  </si>
  <si>
    <t xml:space="preserve">1115 : </t>
  </si>
  <si>
    <t>1115</t>
  </si>
  <si>
    <t>767204L15</t>
  </si>
  <si>
    <t>Z-307 - D+M Výměny k zavěšení VZT jednotky pod stropem (m.č. 108.2)</t>
  </si>
  <si>
    <t xml:space="preserve">319 : </t>
  </si>
  <si>
    <t>319</t>
  </si>
  <si>
    <t>767204L16</t>
  </si>
  <si>
    <t>Z-401.1 - D+M Systémové madlo na schodišti, kartáčovaná nerezová ocel, 1ks</t>
  </si>
  <si>
    <t>767204L17</t>
  </si>
  <si>
    <t>Z-401.2 - D+M Systémové madlo na schodišti, kartáčovaná nerezová ocel, 1ks</t>
  </si>
  <si>
    <t>767204L18</t>
  </si>
  <si>
    <t>Z-501 - D+M Certifikované bezpečnostní ocelové dveře, včetně systémové zárubně pro zazdění,, 5. třída bezpečnosti,,800x1970mm, jednokřídlé, plné hladké, s prahem</t>
  </si>
  <si>
    <t>998767203R00</t>
  </si>
  <si>
    <t>Přesun hmot pro kovové stavební doplňk. konstrukce v objektech výšky do 24 m</t>
  </si>
  <si>
    <t>771274123</t>
  </si>
  <si>
    <t>Montáž obkladů stupnic z dlaždic protiskluzných keramických flexibilní lepidlo š do 300 mm</t>
  </si>
  <si>
    <t>771274231</t>
  </si>
  <si>
    <t>Montáž obkladů podstupnic z dlaždic hladkých keramických flexibilní lepidlo v do 150 mm</t>
  </si>
  <si>
    <t>597000R00</t>
  </si>
  <si>
    <t>dodávka keramického obkladu schodišť s protiskluznými drážkami a zaoblenou nášlapnou hranou -, specifikace dle PD a TZ</t>
  </si>
  <si>
    <t xml:space="preserve">(42*0,15*1,15)+(42*0,3*1,15) : </t>
  </si>
  <si>
    <t xml:space="preserve">21,735*1,1 'Přepočtené koeficientem množství : </t>
  </si>
  <si>
    <t>23,909</t>
  </si>
  <si>
    <t>771474134</t>
  </si>
  <si>
    <t>Montáž soklíků z dlaždic keramických schodišťových stupňovitých flexibilní lepidlo v do 150 mm</t>
  </si>
  <si>
    <t>597625R11</t>
  </si>
  <si>
    <t>dodávka keramického soklu v = min 125 mm - specifikace dle PD a TZ</t>
  </si>
  <si>
    <t xml:space="preserve">27*1,1 'Přepočtené koeficientem množství : </t>
  </si>
  <si>
    <t>7715741R1</t>
  </si>
  <si>
    <t>Montáž podlah keramických režných protiskluzných lepených flexibilním lepidlem</t>
  </si>
  <si>
    <t xml:space="preserve">-pokládka keramické dlažby vč. dodávky lepícího tmelu a spárovací hmoty : </t>
  </si>
  <si>
    <t xml:space="preserve">-montáž příslušných lepených keramických soklů v = min 125 mm vč. dodávky lepícího tmelu a spárovací hmoty : </t>
  </si>
  <si>
    <t>505,26</t>
  </si>
  <si>
    <t>597610002</t>
  </si>
  <si>
    <t>dodávka vysoce slinuté glazované keramické dlažby , vč. obvodových soklů v= min 125 mm , dilatačních, a přechodových lišt, příslušenství - dle specifikace PD a TZ</t>
  </si>
  <si>
    <t>771579196</t>
  </si>
  <si>
    <t>Příplatek k montáž podlah keramických za spárování tmelem</t>
  </si>
  <si>
    <t>771591111</t>
  </si>
  <si>
    <t>Podlahy penetrace podkladu</t>
  </si>
  <si>
    <t>998771203R00</t>
  </si>
  <si>
    <t>Přesun hmot pro podlahy z dlaždic v objektech výšky do 24 m</t>
  </si>
  <si>
    <t>775521800R00</t>
  </si>
  <si>
    <t>Demontáž podlah vlysových přibíjených včetně lišt</t>
  </si>
  <si>
    <t xml:space="preserve">"S11b" 538,88 : </t>
  </si>
  <si>
    <t>538,88</t>
  </si>
  <si>
    <t>998775203R00</t>
  </si>
  <si>
    <t>Přesun hmot pro podlahy vlysové a parketové v objektech výšky do 24 m</t>
  </si>
  <si>
    <t>776141114</t>
  </si>
  <si>
    <t>Vyrovnání podkladu povlakových podlah stěrkou pevnosti 20 MPa tl 15 mm</t>
  </si>
  <si>
    <t>776201811</t>
  </si>
  <si>
    <t>Demontáž lepených povlakových podlah bez podložky ručně</t>
  </si>
  <si>
    <t xml:space="preserve">"1.NP" 315,93 : </t>
  </si>
  <si>
    <t xml:space="preserve">"2.NP" 538,89 : </t>
  </si>
  <si>
    <t>854,82</t>
  </si>
  <si>
    <t>7765110R3</t>
  </si>
  <si>
    <t>Lepení pásů a čtverců povlakových podlah pryžových</t>
  </si>
  <si>
    <t xml:space="preserve">-pokládka povlakových podlah lepených vč. lepící hmoty, montáže obvodových soklů : </t>
  </si>
  <si>
    <t xml:space="preserve">MATERIÁLOVÉ ŘEŠENÍ NUTNO VZORKOVAT : </t>
  </si>
  <si>
    <t xml:space="preserve">"P21" 95,34 : </t>
  </si>
  <si>
    <t xml:space="preserve">"P22" 242,46 : </t>
  </si>
  <si>
    <t>337,8</t>
  </si>
  <si>
    <t>284122R01</t>
  </si>
  <si>
    <t>dodávka homogenní podlahoviny - PVC (R9) vč. systémových obvodových soklů, doplňků a příslušenství -, specifikace dle PD a TZ</t>
  </si>
  <si>
    <t>776572100R00</t>
  </si>
  <si>
    <t>Položení povlakových podlah textilních montáž - podlahová krytina textilní ve specifikaci
 lepených, z pásů textilních</t>
  </si>
  <si>
    <t xml:space="preserve">"p31" 185,9 : </t>
  </si>
  <si>
    <t xml:space="preserve">"p32" 6,0 : </t>
  </si>
  <si>
    <t xml:space="preserve">"p33" 236,5 : </t>
  </si>
  <si>
    <t>428,4</t>
  </si>
  <si>
    <t>7765721R01</t>
  </si>
  <si>
    <t>příplatek k lepení pásů povlakových podlah textilních za montáže obvodových soklíků a systémového, příslušenství / doplňků</t>
  </si>
  <si>
    <t>697111R01</t>
  </si>
  <si>
    <t>dodávka povlakové krytiny - koberec , vč. systémového obvodového soklu, příslušenství a doplňků -, specifikace dle PD a TZ</t>
  </si>
  <si>
    <t xml:space="preserve">428,4*1,1 'Přepočtené koeficientem množství : </t>
  </si>
  <si>
    <t>471,24</t>
  </si>
  <si>
    <t>776590100</t>
  </si>
  <si>
    <t>Úprava podkladu nášlapných ploch vysátím</t>
  </si>
  <si>
    <t>7765901R0</t>
  </si>
  <si>
    <t>Úprava podkladu nášlapných ploch penetrací</t>
  </si>
  <si>
    <t>998776203R00</t>
  </si>
  <si>
    <t>Přesun hmot pro podlahy povlakové v objektech výšky do 24 m</t>
  </si>
  <si>
    <t>7814141R2</t>
  </si>
  <si>
    <t>Montáž vnitřních obkladaček stěn pravoúhlých lepených flexibilním lepidlem, vč. příslušných listel,, bombát, příslušenství, doplňků</t>
  </si>
  <si>
    <t xml:space="preserve">-kompletní pokládka obkladů vč. dodávky lepícího tmelu a spárovací hmoty : </t>
  </si>
  <si>
    <t xml:space="preserve">2,2*(6,5+5,3+7,3+4,4+4,4+6,4+9,3+6,1+5,82+6,12+6,62+5,82+8,54) : </t>
  </si>
  <si>
    <t xml:space="preserve">2,2*(6,2+6,2+5,4+5,4+10,1+10,1+8,2+14,2+10,3+5,7+10,7) : </t>
  </si>
  <si>
    <t xml:space="preserve">1,5*(3,2) : </t>
  </si>
  <si>
    <t xml:space="preserve">2,8*(7,3+5,9+9,14+7,5) : </t>
  </si>
  <si>
    <t>473,616</t>
  </si>
  <si>
    <t>597611200</t>
  </si>
  <si>
    <t>obklady keramické , vč. příslušných listel , doplňků, příslušenství - specifikace dle PD, TZ</t>
  </si>
  <si>
    <t xml:space="preserve">473,615454545455*1,1 'Přepočtené koeficientem množství : </t>
  </si>
  <si>
    <t>520,977</t>
  </si>
  <si>
    <t>781469196</t>
  </si>
  <si>
    <t>Příplatek k montáži obkladů vnitřních stěn za spárování</t>
  </si>
  <si>
    <t>781494515</t>
  </si>
  <si>
    <t>Nerezové profil ukončovací, lišty rohové na flexibilní lepidlo - množství vztaženo na plochu obkladů</t>
  </si>
  <si>
    <t>781495111</t>
  </si>
  <si>
    <t>Penetrace podkladu vnitřních obkladů</t>
  </si>
  <si>
    <t>781495115</t>
  </si>
  <si>
    <t>Spárování obkladu silikonem</t>
  </si>
  <si>
    <t>781734112</t>
  </si>
  <si>
    <t>Montáž obkladů vnějších z obkladaček cihelných do 85 ks/m2 lepené flexibilním lepidlem</t>
  </si>
  <si>
    <t>595212R00</t>
  </si>
  <si>
    <t>pásek obkladový 24x7,1x1,6 cm - 1 m2</t>
  </si>
  <si>
    <t xml:space="preserve">39*1,1 'Přepočtené koeficientem množství : </t>
  </si>
  <si>
    <t>42,9</t>
  </si>
  <si>
    <t>781769196</t>
  </si>
  <si>
    <t>Příplatek k montáži obkladů vnějších z dlaždic za spárování tmelem</t>
  </si>
  <si>
    <t>998781203R00</t>
  </si>
  <si>
    <t>Přesun hmot pro obklady keramické v objektech výšky do 24 m</t>
  </si>
  <si>
    <t>783923171</t>
  </si>
  <si>
    <t>Penetrační nátěr hrubých betonových podlah</t>
  </si>
  <si>
    <t>784181101R00</t>
  </si>
  <si>
    <t>Sjednocení podkladu nátěrem Grundierweiss, 1 x</t>
  </si>
  <si>
    <t>784221101R00</t>
  </si>
  <si>
    <t>Příprava povrchu Penetrace (napouštění) podkladu  , jednonásobná</t>
  </si>
  <si>
    <t>Hodinová zúčtovací sazba pomocný stavební dělník</t>
  </si>
  <si>
    <t xml:space="preserve">"předpoklad" 150,0 : </t>
  </si>
  <si>
    <t>150</t>
  </si>
  <si>
    <t>Hodinová zúčtovací sazba stavební dělník</t>
  </si>
  <si>
    <t>Hodinová zúčtovací sazba zedník</t>
  </si>
  <si>
    <t>HZS1312</t>
  </si>
  <si>
    <t>795055L01</t>
  </si>
  <si>
    <t>P-111 - D+M Skříň pro osazení hydrantu, provedeni pro osazení na stěnu, 650x650x175mm</t>
  </si>
  <si>
    <t xml:space="preserve">"kompletní specifikace viz výpis prefabrikátů / ostatních výrobků" : </t>
  </si>
  <si>
    <t>795055L02</t>
  </si>
  <si>
    <t>P-112 - D+M N1.01/N2: 2x PHP práškový hasící přístroj s minimální hasící schopností 21A</t>
  </si>
  <si>
    <t>795055L03</t>
  </si>
  <si>
    <t>P-112 - D+M N1.02/N2: 4x PHP práškový hasící přístroj s minimální hasící schopností 21A</t>
  </si>
  <si>
    <t>795055L04</t>
  </si>
  <si>
    <t>P-112 - D+M N1.02/N2: 1x PHP sněhový hasící přístroj s minimální hasící schopností 113B</t>
  </si>
  <si>
    <t>795055L05</t>
  </si>
  <si>
    <t>P-112 - D+M N1.03: 2x PHP práškový hasící přístroj s minimální hasící schopností 21A</t>
  </si>
  <si>
    <t>795055L06</t>
  </si>
  <si>
    <t>P-112 - D+M N1.04: 1x PHP práškový hasící přístroj s minimální hasící schopností 21A</t>
  </si>
  <si>
    <t>795055L07</t>
  </si>
  <si>
    <t>P-113 - D+M Skříňky pro umístěni hasících přístrojů, provedení pro osazení na stěnu, 740x280x240mm</t>
  </si>
  <si>
    <t xml:space="preserve">10 : </t>
  </si>
  <si>
    <t>795055L08</t>
  </si>
  <si>
    <t>P-114 - D+M Podlahová přechodová lišta osazená v místě dveří bez prahu, provedení: lakovaný AL</t>
  </si>
  <si>
    <t xml:space="preserve">72 : </t>
  </si>
  <si>
    <t>72</t>
  </si>
  <si>
    <t>795055L09</t>
  </si>
  <si>
    <t>P-115.1 - D+M Exteriérová čistící rohož pro hrubé nečistoty, přisazené provedeni s náběhovou lištou,, výška max. 20mm, 900x600mm</t>
  </si>
  <si>
    <t>795055L10</t>
  </si>
  <si>
    <t>P-115.2 - D+M Exteriérová čistící rohož pro hrubé nečistoty, přisazené provedeni s náběhovou lištou,, výška max. 20mm, 800x500mm</t>
  </si>
  <si>
    <t>795055L11</t>
  </si>
  <si>
    <t>P-116.1 - D+M Interiérová čistící rohož pro dočištění obuvi, zapuštěné provedeni s lemovacím rámem,, hloubka max 20mm, 1500x2400mm</t>
  </si>
  <si>
    <t>795055L12</t>
  </si>
  <si>
    <t>P-116.2 - D+M Interiérová čistící rohož pro dočištění obuvi, zapuštěné provedeni s lemovacím rámem,, hloubka max 20mm, 1200x1600mm</t>
  </si>
  <si>
    <t>795055L13</t>
  </si>
  <si>
    <t>P-121 - D+M Střešní kominický výlez otevíravý do boku, zasklení izolačním dvojsklem, materiál -,, pozinkovaný lakovaný plech, 660x880mm</t>
  </si>
  <si>
    <t>795055L14</t>
  </si>
  <si>
    <t>P-122 - D+M Ventilační turbína, např. Lomanco typ BIB 12, materiál eloxovaný hliník, průměr hrdla, 305mm</t>
  </si>
  <si>
    <t>795055L15</t>
  </si>
  <si>
    <t>P-123 - D+M Hliníkový větrací pás šířky 100mm, osazený z čela záklopu krokví pro zajištění přívodu, vzduchu do půdního prostoru</t>
  </si>
  <si>
    <t xml:space="preserve">142 : </t>
  </si>
  <si>
    <t>142</t>
  </si>
  <si>
    <t>795055L16</t>
  </si>
  <si>
    <t>P-124 - D+M Zachytávač sněhu - dvoutrubkové provedení, materiál: hliníkové trubky prům. 28mm</t>
  </si>
  <si>
    <t>795055L17</t>
  </si>
  <si>
    <t>P-125 - D+M Anténní stožár jednodílný, materiál ocelová trubka prům. 48mm délky cca 3000mm</t>
  </si>
  <si>
    <t>795055L18</t>
  </si>
  <si>
    <t>P-126 - D+M Pevný kotvící bod z nerezové oceli přivařený k anténnímu stožáru (pol. 125/P)</t>
  </si>
  <si>
    <t>795055L19</t>
  </si>
  <si>
    <t>P-131 - D+M Střešní světlík 2500x2350mm, střešní světlík pultový, pevný, kce: systémové AL profily, eloxované, výplň: polykarbonátová deska tl. 16mm, čirá, odolná proti UV záření</t>
  </si>
  <si>
    <t>795055L20</t>
  </si>
  <si>
    <t>P-132 - D+M Střešní světlík 2300x2200mm, střešní světlík pultový, pevný, kce: systémové AL profily, eloxované, výplň: polykarbonátová deska tl. 16mm, čirá, odolná proti UV záření</t>
  </si>
  <si>
    <t>795055L21</t>
  </si>
  <si>
    <t>P-201 - D+M Vybavení bezbariérového WC: nástěnné madlo vodorovné, délky 600mm, výška 800mm</t>
  </si>
  <si>
    <t xml:space="preserve">"v jednotkové ceně započítáno: dodávka, výroba, montáž, povrchová úprava" : </t>
  </si>
  <si>
    <t>795055L22</t>
  </si>
  <si>
    <t>P-202 - D+M Vybavení bezbariérového WC: nástěnné madlo svislé, délky 600mm, výška 900-1500mm</t>
  </si>
  <si>
    <t>795055L23</t>
  </si>
  <si>
    <t>P-203 - D+M Vybavení bezbariérového WC: sklopné madlo délky 800mm, výška 800mm</t>
  </si>
  <si>
    <t>795055L24</t>
  </si>
  <si>
    <t>P-204 - D+M Vybavení bezbariérového WC: sklopné zrcadlo rozměru 600x400mm, výška spodní hrany =,, 1200mm</t>
  </si>
  <si>
    <t>795055L25</t>
  </si>
  <si>
    <t>P-205 - D+M Vybavení bezbariérového WC: zádová opěrka, výška 800mm</t>
  </si>
  <si>
    <t>795055L26</t>
  </si>
  <si>
    <t>P-206 - D+M Vybavení bezbariérového WC: ovladač signalizačního systému nouzového volání, výška 1000,, a 150mm</t>
  </si>
  <si>
    <t>795055L27</t>
  </si>
  <si>
    <t>P-207 - D+M Vybavení hygienického zázemí: interiérové lepené pevné zrcadlo (lepení ke keramickému,, obkladu), 600x800mm</t>
  </si>
  <si>
    <t xml:space="preserve">14 : </t>
  </si>
  <si>
    <t>795055L28</t>
  </si>
  <si>
    <t>P-301 - D+M Stříška nad zadním vstupem, nosná ocelová kce, opláštění deskovým materiálem, 800x1800mm</t>
  </si>
  <si>
    <t>795055L29</t>
  </si>
  <si>
    <t>P-401 - D+M Systémová protipožární SDK revizní dvířka, požární odolnost EI 30 / DP1, uzamykatelná,,, 200x200mm</t>
  </si>
  <si>
    <t xml:space="preserve">"v jednotkové ceně započítáno: dodávka, výroba, montáž/osazení, povrchová úprava" : </t>
  </si>
  <si>
    <t xml:space="preserve">6 : </t>
  </si>
  <si>
    <t>795055L30</t>
  </si>
  <si>
    <t>P-402 - D+M Systémová SDK revizní dvířka, uzamykatelná, 300x300mm</t>
  </si>
  <si>
    <t>795055L31</t>
  </si>
  <si>
    <t>P-403 - D+M Systémová SDK revizní dvířka, uzamykatelná, 400x400mm</t>
  </si>
  <si>
    <t>795055L31.1</t>
  </si>
  <si>
    <t>P-601 - D+M interiérová látková žaluzie 1150/2100 mm</t>
  </si>
  <si>
    <t xml:space="preserve">3,0 : </t>
  </si>
  <si>
    <t>795055L32</t>
  </si>
  <si>
    <t>D+M Protipožární ucpávky prostupů stropem</t>
  </si>
  <si>
    <t>795055L33</t>
  </si>
  <si>
    <t>D+M Systém univerzálního klíče: 3 zóny: 1.NP, 2.NP, technické zázemí</t>
  </si>
  <si>
    <t xml:space="preserve">"v jednotkové ceně započítáno: dodávka, výroba, montáž" : </t>
  </si>
  <si>
    <t>799R01</t>
  </si>
  <si>
    <t>Vybavení nábytkem - interiér</t>
  </si>
  <si>
    <t>799R02</t>
  </si>
  <si>
    <t>Zařízení na sušení služebního prádla</t>
  </si>
  <si>
    <t>784195212R00</t>
  </si>
  <si>
    <t>Malby z malířských směsí otěruvzdorných,  , bělost 82 %, dvojnásobné</t>
  </si>
  <si>
    <t>800-784</t>
  </si>
  <si>
    <t>342254811R00</t>
  </si>
  <si>
    <t>Příčky z cihel a tvárnic nepálených příčky z příčkovek pórobetonových tloušťky 150 mm</t>
  </si>
  <si>
    <t>včetně pomocného lešení</t>
  </si>
  <si>
    <t>612421637R00</t>
  </si>
  <si>
    <t>Omítky vnitřní stěn vápenné nebo vápenocementové v podlaží i ve schodišti štukové</t>
  </si>
  <si>
    <t>767204L19</t>
  </si>
  <si>
    <t>Z-502 D+M Certifikované protipožární ocelové revizní dvířka ve stěně světlíku, v ocelové zárubni,, EI15 C/DP1, svět.rozměr 600x1000mm, jednokřídlové s prahem</t>
  </si>
  <si>
    <t>2 : 2</t>
  </si>
  <si>
    <t>622532011R01</t>
  </si>
  <si>
    <t>Tenkovrstvá silikonová hydrofilní zrnitá omítka tl.1,0mm včetně penetrace vnějších stěn,, svislé pruhy š.40mm provedené mezi okny, barva dle investora</t>
  </si>
  <si>
    <t>795055L34</t>
  </si>
  <si>
    <t>P-501 -  D+M Nápis na fasádě</t>
  </si>
  <si>
    <t xml:space="preserve">specifikace viz "Výpis prvků-prefabrikáty" : </t>
  </si>
  <si>
    <t>795055L35</t>
  </si>
  <si>
    <t>P-502 -  D+M Venkovní tablo informačního systému</t>
  </si>
  <si>
    <t>795055L36</t>
  </si>
  <si>
    <t>P-503 -  D+M Fasádní obklad z velkoformátových exteriérových laminátových desek</t>
  </si>
  <si>
    <t>34,7</t>
  </si>
  <si>
    <t>767204L20</t>
  </si>
  <si>
    <t>Z-501a D+M ocelová mříž 600x1500mm, doplně k položce Z-501</t>
  </si>
  <si>
    <t>767204L21</t>
  </si>
  <si>
    <t>Z-120 D+M ZAJI?ŠTĚNÍ PROSTUPŮ KLENBOVÝMI STROPY - lemování otvorů bouraných do kleneb</t>
  </si>
  <si>
    <t>767204L22</t>
  </si>
  <si>
    <t>Z-601 D+M POMOCNÁ K-CE K OSAZENÍ PROSKLENÝCH STĚN U OTVORŮ SE ZKOSENÝM NADPRAŽÍM</t>
  </si>
  <si>
    <t>D+M vázaných kcí krovů pravidelných z hraněného řeziva var.A dle TZ</t>
  </si>
  <si>
    <t xml:space="preserve">-dodávka řeziva dle specifikace PD a TZ : </t>
  </si>
  <si>
    <t xml:space="preserve">-kompletní přesuny a montáže / osazení / ukotvení : </t>
  </si>
  <si>
    <t xml:space="preserve">-spojovací prostředky, ošetření řeziva proti škůdcům a houbám - dle PD a TZ : </t>
  </si>
  <si>
    <t xml:space="preserve">-ztratné - obsaženo v jednotkové ceně : </t>
  </si>
  <si>
    <t xml:space="preserve">"výměna prvků" 18,22 : </t>
  </si>
  <si>
    <t xml:space="preserve">"zesílení stávajících prvků" 0,78 : </t>
  </si>
  <si>
    <t xml:space="preserve">"nové prvky a konstrukce krovu" 5,63+4,82+12,77 : </t>
  </si>
  <si>
    <t>D+M vázaných kcí krovů pravidelných z hraněného řeziva var.B dle TZ</t>
  </si>
  <si>
    <t>Průmyslový switch 8*10/100 PoE + 2*SFP (venkovní prostředí - v krabici)- 8x 10/100 BaseT 802.3af, end point PoE injector ports- 2x RJ-45/SFP combo slots for Gigabit Ethernet- 15.4W per port-</t>
  </si>
  <si>
    <t>provozní teplota: -40 to 75°C</t>
  </si>
  <si>
    <t>1G SFP Module, SM, LC- provozní teplota: -40 to 75°C</t>
  </si>
  <si>
    <t>Dual PIR+MW,15m vějíř, hladina, záclona, PET, Antimask, SW</t>
  </si>
  <si>
    <t>stojánek pro instalaci detektoru,Horiz.180°,Vert.38°</t>
  </si>
  <si>
    <t>Převodníky linky EZS na optiku, SM, pro DM, set RW a TW, vč. Zdrojů</t>
  </si>
  <si>
    <t>USB převodník pro konfiguraci detektoru pomocí SW</t>
  </si>
  <si>
    <t>Rozváděč venkovní, pilíř, vertikal. 2ks 500*500*25, podklad beton - komplet</t>
  </si>
  <si>
    <t>113106031RA0</t>
  </si>
  <si>
    <t>Rozebrání dlažeb komunikací pro pěší a vozovek rozebrání zámkové dlažby, tl. 8 cm, odstranění podkladu z kameniva drceného tl. 40 cm, naložení a odvoz na skládku do 1 km, plocha do 200 m2</t>
  </si>
  <si>
    <t xml:space="preserve">1,5*1,5*2 : </t>
  </si>
  <si>
    <t>4,5</t>
  </si>
  <si>
    <t>113106033RAC</t>
  </si>
  <si>
    <t>Rozebrání dlažeb komunikací pro pěší a vozovek rozebrání dlažby z kostek,  , odstranění podkladu z kameniva drceného tl. 40 cm, bez odvozu, plocha do 200 m2</t>
  </si>
  <si>
    <t xml:space="preserve">(1,6+9,5)*0,8 : </t>
  </si>
  <si>
    <t>8,88</t>
  </si>
  <si>
    <t>132201211R00</t>
  </si>
  <si>
    <t xml:space="preserve">Hloubení rýh šířky přes 60 do 200 cm do 100 m3, v hornině 3, hloubení strojně </t>
  </si>
  <si>
    <t xml:space="preserve">(10+3,5+10)*0,8*1,5 : </t>
  </si>
  <si>
    <t>28,2</t>
  </si>
  <si>
    <t>132201219R00</t>
  </si>
  <si>
    <t xml:space="preserve">Hloubení rýh šířky přes 60 do 200 cm příplatek za lepivost, v hornině 3,  </t>
  </si>
  <si>
    <t xml:space="preserve">23,5*1,5*2 : </t>
  </si>
  <si>
    <t>70,5</t>
  </si>
  <si>
    <t>175101101RT2</t>
  </si>
  <si>
    <t>Obsyp potrubí bez prohození sypaniny, s dodáním štěrkopísku frakce 0 - 22 mm</t>
  </si>
  <si>
    <t xml:space="preserve">10*0,8*0,5 : </t>
  </si>
  <si>
    <t>174101101R00</t>
  </si>
  <si>
    <t>Zásyp sypaninou se zhutněním jam, šachet, rýh nebo kolem objektů v těchto vykopávkách</t>
  </si>
  <si>
    <t xml:space="preserve">28,2-4 : </t>
  </si>
  <si>
    <t>24,2</t>
  </si>
  <si>
    <t>162301102R00</t>
  </si>
  <si>
    <t>Vodorovné přemístění výkopku z horniny 1 až 4, na vzdálenost přes 500  do 1 000 m</t>
  </si>
  <si>
    <t>979084119R00</t>
  </si>
  <si>
    <t>Příplatek k přesunu hmot za každých dalších 1000 m</t>
  </si>
  <si>
    <t>199000002R00</t>
  </si>
  <si>
    <t>Poplatky za skládku horniny 1- 4, skupina 17 05 04 z Katalogu odpadů</t>
  </si>
  <si>
    <t>38956</t>
  </si>
  <si>
    <t>Demontáž stávající skříně HUP</t>
  </si>
  <si>
    <t>389110003RA0</t>
  </si>
  <si>
    <t xml:space="preserve">Betonové stavebnicové skříně pro měření odběru plynu rozměr skříně 90x47x125 cm,  </t>
  </si>
  <si>
    <t>591050020RA0</t>
  </si>
  <si>
    <t>Komunikace z dlažby zámkové, podklad štěrkopísek přírodní , tloušťky 80 mm, celkové tloušťky 530 mm</t>
  </si>
  <si>
    <t>591210011RA0</t>
  </si>
  <si>
    <t>Komunikace z kostky kamenné kostka 120 mm, celkové tloušťky 440 mm</t>
  </si>
  <si>
    <t>723239103R00</t>
  </si>
  <si>
    <t>Montáž plynovodních armatur se dvěma závity  , G 1"</t>
  </si>
  <si>
    <t>723239106R00</t>
  </si>
  <si>
    <t>Montáž plynovodních armatur se dvěma závity  , G 2"</t>
  </si>
  <si>
    <t>42237021A3</t>
  </si>
  <si>
    <t>Kohout kulový  1''  plyn</t>
  </si>
  <si>
    <t>42237023A4</t>
  </si>
  <si>
    <t>Kohout kulový  2''  plyn</t>
  </si>
  <si>
    <t>723160204R00</t>
  </si>
  <si>
    <t>Přípojky k plynoměrům G 1", bez ochozu</t>
  </si>
  <si>
    <t>723160334R00</t>
  </si>
  <si>
    <t>Rozpěrka přípojky plynoměru G 1"</t>
  </si>
  <si>
    <t>998723201R00</t>
  </si>
  <si>
    <t>Přesun hmot pro vnitřní plynovod v objektech výšky do 6 m</t>
  </si>
  <si>
    <t>723-56</t>
  </si>
  <si>
    <t>Zaslepení,odpojení stávající plynové přípojky DN50</t>
  </si>
  <si>
    <t>723120805R00</t>
  </si>
  <si>
    <t>Demontáž potrubí svařovaného z trubek závitových přes 25 do DN 50</t>
  </si>
  <si>
    <t>M23-1</t>
  </si>
  <si>
    <t>Navrtávací T-kus ocel 100/50 s přechodkou na PE 63</t>
  </si>
  <si>
    <t>230180022R00</t>
  </si>
  <si>
    <t>Montáž trub z plastických hmot PE, PP, 63 x 5,7</t>
  </si>
  <si>
    <t>28613612R</t>
  </si>
  <si>
    <t>trubka plastová plynovodní hladká; PE 100+; SDR 11,0; PN 16; D = 69,0 mm; l = 6000,0 mm</t>
  </si>
  <si>
    <t>28614006.AR</t>
  </si>
  <si>
    <t>trubka ochranná HDPE; SDR 26,0; vnější průměr 110,0 mm; vnitřní průměr 101,6 mm; s = 4,20 mm; barva černá se žlutými pruhy</t>
  </si>
  <si>
    <t>723120208R00</t>
  </si>
  <si>
    <t>Potrubí ocelové závitové černé svařované DN 50</t>
  </si>
  <si>
    <t>28653325.AR</t>
  </si>
  <si>
    <t>koleno PE 100; 90,0 °; SDR 11,0; D = 63,0 mm; hladké; spoj elektrosvařovaný</t>
  </si>
  <si>
    <t>28653153.AR</t>
  </si>
  <si>
    <t>přechod kov-plast mat. tvarovky mosaz; mat. trubky měď, PE; d = 63 mm; PN 16; závit vnější R 2"</t>
  </si>
  <si>
    <t>2356</t>
  </si>
  <si>
    <t>Montáž elektrotvarovek</t>
  </si>
  <si>
    <t>28314146.AR</t>
  </si>
  <si>
    <t>fólie výstražná PE; perforovaná; pro plyn; žlutá; s potiskem; š = 300,0 mm; tl. 0,09 mm; l = 250 m</t>
  </si>
  <si>
    <t>235</t>
  </si>
  <si>
    <t>Signalizační vodič 2,5mm2 vč. pokládky</t>
  </si>
  <si>
    <t>723190907R00</t>
  </si>
  <si>
    <t>Opravy plynovodního potrubí doplňkové práce
 odvzdušnění a napuštění plynového potrubí</t>
  </si>
  <si>
    <t>230230016R00</t>
  </si>
  <si>
    <t>Hlavní tlaková zkouška vzduchem 0,6 MPa, DN 50</t>
  </si>
  <si>
    <t>Geodetické zaměření plynu</t>
  </si>
  <si>
    <t>25664</t>
  </si>
  <si>
    <t>Revize plynovodu</t>
  </si>
  <si>
    <t>725991812R00</t>
  </si>
  <si>
    <t>Demontáž ostatní konzol zdvojených pro potrubí vysekáním ze zdi nebo upálením</t>
  </si>
  <si>
    <t>721173401</t>
  </si>
  <si>
    <t>Kan potr PVC sys KG lež DN 100  včetně tvarovek</t>
  </si>
  <si>
    <t>721173402R00</t>
  </si>
  <si>
    <t xml:space="preserve">Potrubí z plastových trub odhlučněné plastové vícevrstvé, připojovací, D 52 mm, s 2,8 mm, DN 50,  </t>
  </si>
  <si>
    <t>721173403</t>
  </si>
  <si>
    <t>Kan potr PVC sys KG lež DN 150  včetně tvarovek</t>
  </si>
  <si>
    <t>721174041</t>
  </si>
  <si>
    <t>Kanal potr PP připoj hrdlové DN 32</t>
  </si>
  <si>
    <t>721174042</t>
  </si>
  <si>
    <t>Kanal potr PP připoj hrdlové DN 40</t>
  </si>
  <si>
    <t>721174043</t>
  </si>
  <si>
    <t>Kanal potr PP připoj hrdlové DN 50</t>
  </si>
  <si>
    <t>721174044</t>
  </si>
  <si>
    <t>Kanal potr PP připoj hrdlové DN 70</t>
  </si>
  <si>
    <t>721174025</t>
  </si>
  <si>
    <t>Kanal potr PP odpad hrdlové DN 100</t>
  </si>
  <si>
    <t>721175024</t>
  </si>
  <si>
    <t>Izolační trubice z pěnového PE DN 40</t>
  </si>
  <si>
    <t>721175025</t>
  </si>
  <si>
    <t>Izolační trubice z pěnového PE DN 50</t>
  </si>
  <si>
    <t>721175026</t>
  </si>
  <si>
    <t>Izolační trubice z pěnového PE DN 70</t>
  </si>
  <si>
    <t>721194103R00</t>
  </si>
  <si>
    <t>Zřízení přípojek na potrubí D 32 mm, materiál ve specifikaci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</si>
  <si>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</si>
  <si>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</si>
  <si>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</si>
  <si>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</si>
  <si>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</si>
  <si>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</si>
  <si>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721273145R00</t>
  </si>
  <si>
    <t>Ventilační hlavice DN 100, z PVC, s posuvným mezikružím, povrch stabilizován proti UV záření, včetně dodávky materiálu</t>
  </si>
  <si>
    <t>721273218</t>
  </si>
  <si>
    <t>Přivzdušňovací ventil</t>
  </si>
  <si>
    <t>721290124</t>
  </si>
  <si>
    <t>Pomocné práce nepředvídané</t>
  </si>
  <si>
    <t>998721101R00</t>
  </si>
  <si>
    <t>SOUBOR</t>
  </si>
  <si>
    <t>722150217</t>
  </si>
  <si>
    <t>Potrubí HDPE PE 100 pr. 50x4,6 PN 16 SDR 11</t>
  </si>
  <si>
    <t>722150211</t>
  </si>
  <si>
    <t>Signalizační vodič</t>
  </si>
  <si>
    <t>722150212</t>
  </si>
  <si>
    <t>Výstřažná folie</t>
  </si>
  <si>
    <t>722176012</t>
  </si>
  <si>
    <t>Rozvody z plastů polyfuze -D 20mm</t>
  </si>
  <si>
    <t>722176013</t>
  </si>
  <si>
    <t>Rozvody z plastů polyfuze -D 25mm</t>
  </si>
  <si>
    <t>722176014</t>
  </si>
  <si>
    <t>Rozvody z plastů polyfuze -D 32mm</t>
  </si>
  <si>
    <t>722176015</t>
  </si>
  <si>
    <t>Rozvody z plastů polyfuze -D 40mm</t>
  </si>
  <si>
    <t>722176016</t>
  </si>
  <si>
    <t>Rozvody z plastů polyfuze -D 50mm</t>
  </si>
  <si>
    <t>722176041</t>
  </si>
  <si>
    <t>Zlab pozink.</t>
  </si>
  <si>
    <t>722190221R00</t>
  </si>
  <si>
    <t>Přípojka vodovodní pro pevné připojení z ocelových závitových pozinkovaných běžných trubek 11 353.0, pro pevné připojení, DN 15</t>
  </si>
  <si>
    <t>722220111R00</t>
  </si>
  <si>
    <t>Nástěnka nátrubková mosazná pro výtokový ventil, vnitřní závit, DN 15, PN 10, včetně dodávky materiálu</t>
  </si>
  <si>
    <t>722224111R00</t>
  </si>
  <si>
    <t>Kohout kulový, vypouštěcí a napouštěcí, vnější závit, mosazný, DN 15, PN 10, včetně dodávky materiálu</t>
  </si>
  <si>
    <t>722231062R00</t>
  </si>
  <si>
    <t>Armatura se 2závity - ventil zpětný Ve 3030, G 3/4</t>
  </si>
  <si>
    <t>722231194R00</t>
  </si>
  <si>
    <t>Ventil vodovodní, pojistný, pružinový, litinový,  , DN 32, PN 16, včetně dodávky materiálu</t>
  </si>
  <si>
    <t>722232073</t>
  </si>
  <si>
    <t>Kulový kohout R253D 3/4" 2xz+vrtul</t>
  </si>
  <si>
    <t>722232074</t>
  </si>
  <si>
    <t>Kulový kohout R253D 1" 2xz+vrtul</t>
  </si>
  <si>
    <t>722232125</t>
  </si>
  <si>
    <t>Kulový kohout R910 11/4"koule+páčka</t>
  </si>
  <si>
    <t>722232064</t>
  </si>
  <si>
    <t>Kulový kohout R250DS 11/4"vyp+páčka</t>
  </si>
  <si>
    <t>722234266</t>
  </si>
  <si>
    <t>Filtr mosaz 2x 5/4"</t>
  </si>
  <si>
    <t>722239102R00</t>
  </si>
  <si>
    <t>Montáž armatury závitové se dvěma závity G 3/4"</t>
  </si>
  <si>
    <t>722239103R00</t>
  </si>
  <si>
    <t>Montáž armatury závitové se dvěma závity G 1"</t>
  </si>
  <si>
    <t>722239104R00</t>
  </si>
  <si>
    <t>Montáž armatury závitové se dvěma závity G 5/4"</t>
  </si>
  <si>
    <t>722239101R00</t>
  </si>
  <si>
    <t>Montáž armatury závitové se dvěma závity G 1/2"</t>
  </si>
  <si>
    <t>722241125R00</t>
  </si>
  <si>
    <t>Položka zrušena - materiál se nevyrábí</t>
  </si>
  <si>
    <t>722241126R00</t>
  </si>
  <si>
    <t>Armatura požární - hydrant K 522 c, G 2</t>
  </si>
  <si>
    <t>722241132R00</t>
  </si>
  <si>
    <t>Armatura požární - hydrant K 522 d, G 3/4</t>
  </si>
  <si>
    <t>722241133R00</t>
  </si>
  <si>
    <t>Armatura požární - hydrant K 522 d, G 1</t>
  </si>
  <si>
    <t>722241156</t>
  </si>
  <si>
    <t>Hydrant systém prosklený D 25x30 m</t>
  </si>
  <si>
    <t>722254128</t>
  </si>
  <si>
    <t>MTZ hydrantová skříň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</si>
  <si>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</si>
  <si>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</si>
  <si>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</si>
  <si>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</si>
  <si>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722290238</t>
  </si>
  <si>
    <t>Hygienický rozbor vody</t>
  </si>
  <si>
    <t>998722101R00</t>
  </si>
  <si>
    <t>Přesun hmot pro vnitřní vodovod v objektech výšky do 6 m</t>
  </si>
  <si>
    <t>725112145</t>
  </si>
  <si>
    <t>WC modul  ovl  zepředu</t>
  </si>
  <si>
    <t>725869221</t>
  </si>
  <si>
    <t>Nerez liniový žlábek do sprch. koutu 700mm</t>
  </si>
  <si>
    <t>Nerez liniový žlábek do sprch. koutu 800</t>
  </si>
  <si>
    <t>POL12_1</t>
  </si>
  <si>
    <t>Nerez liniový žlábek do sprch. koutu 900 mm</t>
  </si>
  <si>
    <t>Nerez liniový žlábek do sprch. koutu 1800 mm</t>
  </si>
  <si>
    <t>725869220</t>
  </si>
  <si>
    <t>Osazení LOZ- liniový žlábek</t>
  </si>
  <si>
    <t>725112148</t>
  </si>
  <si>
    <t>Souprava zvukoizolační WC</t>
  </si>
  <si>
    <t>725112149</t>
  </si>
  <si>
    <t>Mtž WC modulu</t>
  </si>
  <si>
    <t>725112150</t>
  </si>
  <si>
    <t>Ovládací tlačítko</t>
  </si>
  <si>
    <t>725112152</t>
  </si>
  <si>
    <t>Sedátko antibakt. pro klozet keramický</t>
  </si>
  <si>
    <t>725112161</t>
  </si>
  <si>
    <t>Klozet keramický závěs</t>
  </si>
  <si>
    <t>725112211</t>
  </si>
  <si>
    <t>Klozet keramický závěsný pro těl.postižené</t>
  </si>
  <si>
    <t>725112212</t>
  </si>
  <si>
    <t>Madlo sklopné pro těl.postižené</t>
  </si>
  <si>
    <t>725119211</t>
  </si>
  <si>
    <t>Mtž klozet mís běžných</t>
  </si>
  <si>
    <t>725121311</t>
  </si>
  <si>
    <t>Pisoár automat senzor</t>
  </si>
  <si>
    <t>725121412</t>
  </si>
  <si>
    <t>Předstěnová inst.souprava pro pisoár</t>
  </si>
  <si>
    <t>725122112R00</t>
  </si>
  <si>
    <t>Pisoár diturvit, bílý, bez otvoru pro ventil</t>
  </si>
  <si>
    <t>725129201R00</t>
  </si>
  <si>
    <t>Montáž pisoárového záchodku bez nádrže</t>
  </si>
  <si>
    <t>725137111R00</t>
  </si>
  <si>
    <t>Pisoárová stání splachovací zařízení, děrovaná trubka Pz, dl.1 m</t>
  </si>
  <si>
    <t>725212204</t>
  </si>
  <si>
    <t>Umyvadlo  560x450</t>
  </si>
  <si>
    <t>725212210</t>
  </si>
  <si>
    <t>Umyvadlo dit Invalidní</t>
  </si>
  <si>
    <t>725212369R00</t>
  </si>
  <si>
    <t>Umyvadlo z diturvitu s uzávěrkou T 1016, č.1427</t>
  </si>
  <si>
    <t>725219401R00</t>
  </si>
  <si>
    <t>Umyvadlo montáž na šrouby do zdiva</t>
  </si>
  <si>
    <t>725019101R00</t>
  </si>
  <si>
    <t>Výlevka diturvitová s plastovou mřížkou, stojící</t>
  </si>
  <si>
    <t>725331113</t>
  </si>
  <si>
    <t>předstěnová inst. souprava pro výlevku</t>
  </si>
  <si>
    <t>725331114</t>
  </si>
  <si>
    <t>Ovládací tlačítko pro výlevku</t>
  </si>
  <si>
    <t>725333352</t>
  </si>
  <si>
    <t>Výlevka  mtž</t>
  </si>
  <si>
    <t>725810405R00</t>
  </si>
  <si>
    <t>Ventil rohový s přípoj. trubičkou TE 67 G 1/2</t>
  </si>
  <si>
    <t>725819402R00</t>
  </si>
  <si>
    <t>Montáž ventilu rohového bez trubičky , G 1/2"</t>
  </si>
  <si>
    <t>725820313</t>
  </si>
  <si>
    <t>Bat umyv stojánkové T 485 G 1/2</t>
  </si>
  <si>
    <t>725820314</t>
  </si>
  <si>
    <t>Bat umyv stojánkové invalidní, dlouhá páka G 1/2</t>
  </si>
  <si>
    <t>725821226</t>
  </si>
  <si>
    <t>Baterie dřezová, otáčivá</t>
  </si>
  <si>
    <t>725829301R00</t>
  </si>
  <si>
    <t>Montáž baterií umyvadlových a dřezových umyvadlové a dřezové stojánkové</t>
  </si>
  <si>
    <t>725840232</t>
  </si>
  <si>
    <t>Baterie  páka sprcha včetně sprch setu</t>
  </si>
  <si>
    <t>725849200R00</t>
  </si>
  <si>
    <t>Montáž baterie sprchové nastavitelná výška</t>
  </si>
  <si>
    <t>725850132</t>
  </si>
  <si>
    <t>Ventil odpad dřez</t>
  </si>
  <si>
    <t>725866313</t>
  </si>
  <si>
    <t>Vodorovná podlahová vpust  DN 40/50 s mech. zápach. Uzávěrkou</t>
  </si>
  <si>
    <t>725869101R00</t>
  </si>
  <si>
    <t>Montáž zápachové uzávěrky pro zařiz. předměty umyvadlové, D 32</t>
  </si>
  <si>
    <t>725851308</t>
  </si>
  <si>
    <t>Ventily odpadní  s mechanickou uzávěrkou</t>
  </si>
  <si>
    <t>725981123</t>
  </si>
  <si>
    <t>Dvířka T 3622 z PH 30/30</t>
  </si>
  <si>
    <t>998725101R00</t>
  </si>
  <si>
    <t>Přesun hmot pro zařizovací předměty v objektech výšky do 6 m</t>
  </si>
  <si>
    <t>723150367R00</t>
  </si>
  <si>
    <t>Potrubí ocel. černé svařované - chráničky D 57 mm, s 2,9 mm</t>
  </si>
  <si>
    <t>723160205R00</t>
  </si>
  <si>
    <t>Přípojky k plynoměrům G 5/4", bez ochozu</t>
  </si>
  <si>
    <t>723181021</t>
  </si>
  <si>
    <t>Potrubí plyn polotvrdCu spoj lis DN 35</t>
  </si>
  <si>
    <t>723181028</t>
  </si>
  <si>
    <t>ocelový L uhelník 30x30x3</t>
  </si>
  <si>
    <t>723190253R00</t>
  </si>
  <si>
    <t>Vyvedení a upevnění plynovodních výpustek nástěnka na, DN 25</t>
  </si>
  <si>
    <t>723213244</t>
  </si>
  <si>
    <t>Kulový kohout 2 R253D 1"</t>
  </si>
  <si>
    <t>723213245</t>
  </si>
  <si>
    <t>Kulový kohout 2 R253D 1"1/4</t>
  </si>
  <si>
    <t>723221215</t>
  </si>
  <si>
    <t>Tlakoměr ukazovací o 160 0-100 kPa</t>
  </si>
  <si>
    <t>723221218</t>
  </si>
  <si>
    <t>tlakoměrová přípojka</t>
  </si>
  <si>
    <t>723221221</t>
  </si>
  <si>
    <t>El.mag.havarijní ventil 32</t>
  </si>
  <si>
    <t>723239104R00</t>
  </si>
  <si>
    <t>Montáž plynovodních armatur se dvěma závity  , G 5/4"</t>
  </si>
  <si>
    <t>723234203</t>
  </si>
  <si>
    <t>Tlaková zkouška potrubí</t>
  </si>
  <si>
    <t>723234204</t>
  </si>
  <si>
    <t>Revize plynového zařízení</t>
  </si>
  <si>
    <t>723234206</t>
  </si>
  <si>
    <t>Plast mřížka 200x200 mm</t>
  </si>
  <si>
    <t>998723101R00</t>
  </si>
  <si>
    <t>256</t>
  </si>
  <si>
    <t>Montáž vnějších jednotek klimatizace, chlazení</t>
  </si>
  <si>
    <t>- konstrukci pro uložení řeší stavba</t>
  </si>
  <si>
    <t>Montáž jednotek vnitřních</t>
  </si>
  <si>
    <t>21R</t>
  </si>
  <si>
    <t>zámečník-sestavení</t>
  </si>
  <si>
    <t>Profese, tarify</t>
  </si>
  <si>
    <t>POL5_</t>
  </si>
  <si>
    <t>212-3</t>
  </si>
  <si>
    <t>Klim. sestava poz. 5 -  chl. výkon 0,89/2,5/3,7 kW vnitřní i vnější jednotka, ovládání - dodávka</t>
  </si>
  <si>
    <t>212</t>
  </si>
  <si>
    <t>Venkovní jednotka poz.2.1 chl. výkon 1,3/8,8/10,6 - dodávka</t>
  </si>
  <si>
    <t>- napájení 230 V, 1 ventilátorové provedení</t>
  </si>
  <si>
    <t>- napojení bez distribučních boxů, napojení až 5 jednotek</t>
  </si>
  <si>
    <t>52</t>
  </si>
  <si>
    <t>Vnitřní jednotka pozice 2.2, chl. výkon 3,5 kW + ovládání</t>
  </si>
  <si>
    <t>54</t>
  </si>
  <si>
    <t>Cu potrubí vč. izolace. komunik. kabelu,chladiva a spojovacího materiálu</t>
  </si>
  <si>
    <t xml:space="preserve">(10+1,5+1+2)*2 : </t>
  </si>
  <si>
    <t xml:space="preserve">(14+2+2)*2 : </t>
  </si>
  <si>
    <t xml:space="preserve">(5+1+9+1)*2 : </t>
  </si>
  <si>
    <t xml:space="preserve">(5+1+9+1+5)*2 : </t>
  </si>
  <si>
    <t xml:space="preserve">131*0,1+0,9 : </t>
  </si>
  <si>
    <t>153</t>
  </si>
  <si>
    <t>54678</t>
  </si>
  <si>
    <t>Prostupy stěnou Cu potrubí</t>
  </si>
  <si>
    <t xml:space="preserve">20*0,1 : </t>
  </si>
  <si>
    <t>54687</t>
  </si>
  <si>
    <t>Tlaková zkouška</t>
  </si>
  <si>
    <t>21541</t>
  </si>
  <si>
    <t>Servisní spuštění klimatizačních  jednotek zaškolení obsluhy</t>
  </si>
  <si>
    <t>998-1</t>
  </si>
  <si>
    <t>Přesun hmot klimatizace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</si>
</sst>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a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/Xo8YatSXZPSX+9MCgyGtSuqYfaP7wBlT7Nw/52sj0wjv0w/8XkcEJvlIgkPgZhnmLXKwjSXA0ZQtWOSoPqX+w==" saltValue="0906ZXWdsw6quoLemXQ4J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217"/>
  <sheetViews>
    <sheetView showGridLines="0" tabSelected="1" topLeftCell="B1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SUMIF(F74:F213,A16,I74:I213)+SUMIF(F74:F213,"PSU",I74:I213)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SUMIF(F74:F213,A17,I74:I213)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SUMIF(F74:F213,A18,I74:I213)</f>
        <v>0</v>
      </c>
      <c r="J18" s="85"/>
    </row>
    <row r="19" spans="1:10" ht="23.25" customHeight="1" x14ac:dyDescent="0.2">
      <c r="A19" s="197" t="s">
        <v>341</v>
      </c>
      <c r="B19" s="38" t="s">
        <v>27</v>
      </c>
      <c r="C19" s="62"/>
      <c r="D19" s="63"/>
      <c r="E19" s="83"/>
      <c r="F19" s="84"/>
      <c r="G19" s="83"/>
      <c r="H19" s="84"/>
      <c r="I19" s="83">
        <f>SUMIF(F74:F213,A19,I74:I213)</f>
        <v>0</v>
      </c>
      <c r="J19" s="85"/>
    </row>
    <row r="20" spans="1:10" ht="23.25" customHeight="1" x14ac:dyDescent="0.2">
      <c r="A20" s="197" t="s">
        <v>342</v>
      </c>
      <c r="B20" s="38" t="s">
        <v>28</v>
      </c>
      <c r="C20" s="62"/>
      <c r="D20" s="63"/>
      <c r="E20" s="83"/>
      <c r="F20" s="84"/>
      <c r="G20" s="83"/>
      <c r="H20" s="84"/>
      <c r="I20" s="83">
        <f>SUMIF(F74:F213,A20,I74:I213)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100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'01 10 Pol'!AE101+'01 12 Pol'!AE280+'01 14 Pol'!AE268+'01 16 Pol'!AE86+'01 17 Pol'!AE51+'01 18 Pol'!AE29+'01 19 Pol'!AE61+'01 2 Pol'!AE63+'01 20 Pol'!AE29+'01 21 Pol'!AE43+'01 23 Pol'!AE84+'01 24 Pol'!AE352+'01 25 Pol'!AE122+'01 26 Pol'!AE83+'01 27 Pol'!AE77+'01 3 Pol'!AE1591+'01 3.1 Pol'!AE30+'01 31 Pol'!AE33+'01 32 Pol'!AE32+'01 33 Pol'!AE27+'01 34 Pol'!AE34+'01 36 Pol'!AE67+'01 5 Pol'!AE105+'01 7 Pol'!AE26+'01 9 Pol'!AE34</f>
        <v>0</v>
      </c>
      <c r="G39" s="149">
        <f>'01 10 Pol'!AF101+'01 12 Pol'!AF280+'01 14 Pol'!AF268+'01 16 Pol'!AF86+'01 17 Pol'!AF51+'01 18 Pol'!AF29+'01 19 Pol'!AF61+'01 2 Pol'!AF63+'01 20 Pol'!AF29+'01 21 Pol'!AF43+'01 23 Pol'!AF84+'01 24 Pol'!AF352+'01 25 Pol'!AF122+'01 26 Pol'!AF83+'01 27 Pol'!AF77+'01 3 Pol'!AF1591+'01 3.1 Pol'!AF30+'01 31 Pol'!AF33+'01 32 Pol'!AF32+'01 33 Pol'!AF27+'01 34 Pol'!AF34+'01 36 Pol'!AF67+'01 5 Pol'!AF105+'01 7 Pol'!AF26+'01 9 Pol'!AF34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'01 10 Pol'!AE101+'01 12 Pol'!AE280+'01 14 Pol'!AE268+'01 16 Pol'!AE86+'01 17 Pol'!AE51+'01 18 Pol'!AE29+'01 19 Pol'!AE61+'01 2 Pol'!AE63+'01 20 Pol'!AE29+'01 21 Pol'!AE43+'01 23 Pol'!AE84+'01 24 Pol'!AE352+'01 25 Pol'!AE122+'01 26 Pol'!AE83+'01 27 Pol'!AE77+'01 3 Pol'!AE1591+'01 3.1 Pol'!AE30+'01 31 Pol'!AE33+'01 32 Pol'!AE32+'01 33 Pol'!AE27+'01 34 Pol'!AE34+'01 36 Pol'!AE67+'01 5 Pol'!AE105+'01 7 Pol'!AE26+'01 9 Pol'!AE34</f>
        <v>0</v>
      </c>
      <c r="G41" s="156">
        <f>'01 10 Pol'!AF101+'01 12 Pol'!AF280+'01 14 Pol'!AF268+'01 16 Pol'!AF86+'01 17 Pol'!AF51+'01 18 Pol'!AF29+'01 19 Pol'!AF61+'01 2 Pol'!AF63+'01 20 Pol'!AF29+'01 21 Pol'!AF43+'01 23 Pol'!AF84+'01 24 Pol'!AF352+'01 25 Pol'!AF122+'01 26 Pol'!AF83+'01 27 Pol'!AF77+'01 3 Pol'!AF1591+'01 3.1 Pol'!AF30+'01 31 Pol'!AF33+'01 32 Pol'!AF32+'01 33 Pol'!AF27+'01 34 Pol'!AF34+'01 36 Pol'!AF67+'01 5 Pol'!AF105+'01 7 Pol'!AF26+'01 9 Pol'!AF34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'01 10 Pol'!AE101</f>
        <v>0</v>
      </c>
      <c r="G42" s="150">
        <f>'01 10 Pol'!AF101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'01 12 Pol'!AE280</f>
        <v>0</v>
      </c>
      <c r="G43" s="150">
        <f>'01 12 Pol'!AF280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'01 14 Pol'!AE268</f>
        <v>0</v>
      </c>
      <c r="G44" s="150">
        <f>'01 14 Pol'!AF268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'01 16 Pol'!AE86</f>
        <v>0</v>
      </c>
      <c r="G45" s="150">
        <f>'01 16 Pol'!AF86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'01 17 Pol'!AE51</f>
        <v>0</v>
      </c>
      <c r="G46" s="150">
        <f>'01 17 Pol'!AF51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59</v>
      </c>
      <c r="C47" s="147" t="s">
        <v>60</v>
      </c>
      <c r="D47" s="147"/>
      <c r="E47" s="147"/>
      <c r="F47" s="160">
        <f>'01 18 Pol'!AE29</f>
        <v>0</v>
      </c>
      <c r="G47" s="150">
        <f>'01 18 Pol'!AF29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61</v>
      </c>
      <c r="C48" s="147" t="s">
        <v>62</v>
      </c>
      <c r="D48" s="147"/>
      <c r="E48" s="147"/>
      <c r="F48" s="160">
        <f>'01 19 Pol'!AE61</f>
        <v>0</v>
      </c>
      <c r="G48" s="150">
        <f>'01 19 Pol'!AF61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3</v>
      </c>
      <c r="B49" s="159" t="s">
        <v>63</v>
      </c>
      <c r="C49" s="147" t="s">
        <v>64</v>
      </c>
      <c r="D49" s="147"/>
      <c r="E49" s="147"/>
      <c r="F49" s="160">
        <f>'01 2 Pol'!AE63</f>
        <v>0</v>
      </c>
      <c r="G49" s="150">
        <f>'01 2 Pol'!AF63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5">
        <v>3</v>
      </c>
      <c r="B50" s="159" t="s">
        <v>65</v>
      </c>
      <c r="C50" s="147" t="s">
        <v>66</v>
      </c>
      <c r="D50" s="147"/>
      <c r="E50" s="147"/>
      <c r="F50" s="160">
        <f>'01 20 Pol'!AE29</f>
        <v>0</v>
      </c>
      <c r="G50" s="150">
        <f>'01 20 Pol'!AF29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5">
        <v>3</v>
      </c>
      <c r="B51" s="159" t="s">
        <v>67</v>
      </c>
      <c r="C51" s="147" t="s">
        <v>68</v>
      </c>
      <c r="D51" s="147"/>
      <c r="E51" s="147"/>
      <c r="F51" s="160">
        <f>'01 21 Pol'!AE43</f>
        <v>0</v>
      </c>
      <c r="G51" s="150">
        <f>'01 21 Pol'!AF43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">
      <c r="A52" s="135">
        <v>3</v>
      </c>
      <c r="B52" s="159" t="s">
        <v>69</v>
      </c>
      <c r="C52" s="147" t="s">
        <v>70</v>
      </c>
      <c r="D52" s="147"/>
      <c r="E52" s="147"/>
      <c r="F52" s="160">
        <f>'01 23 Pol'!AE84</f>
        <v>0</v>
      </c>
      <c r="G52" s="150">
        <f>'01 23 Pol'!AF84</f>
        <v>0</v>
      </c>
      <c r="H52" s="150"/>
      <c r="I52" s="151">
        <f>F52+G52+H52</f>
        <v>0</v>
      </c>
      <c r="J52" s="152" t="str">
        <f>IF(CenaCelkemVypocet=0,"",I52/CenaCelkemVypocet*100)</f>
        <v/>
      </c>
    </row>
    <row r="53" spans="1:10" ht="25.5" customHeight="1" x14ac:dyDescent="0.2">
      <c r="A53" s="135">
        <v>3</v>
      </c>
      <c r="B53" s="159" t="s">
        <v>71</v>
      </c>
      <c r="C53" s="147" t="s">
        <v>72</v>
      </c>
      <c r="D53" s="147"/>
      <c r="E53" s="147"/>
      <c r="F53" s="160">
        <f>'01 24 Pol'!AE352</f>
        <v>0</v>
      </c>
      <c r="G53" s="150">
        <f>'01 24 Pol'!AF352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">
      <c r="A54" s="135">
        <v>3</v>
      </c>
      <c r="B54" s="159" t="s">
        <v>73</v>
      </c>
      <c r="C54" s="147" t="s">
        <v>74</v>
      </c>
      <c r="D54" s="147"/>
      <c r="E54" s="147"/>
      <c r="F54" s="160">
        <f>'01 25 Pol'!AE122</f>
        <v>0</v>
      </c>
      <c r="G54" s="150">
        <f>'01 25 Pol'!AF122</f>
        <v>0</v>
      </c>
      <c r="H54" s="150"/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">
      <c r="A55" s="135">
        <v>3</v>
      </c>
      <c r="B55" s="159" t="s">
        <v>75</v>
      </c>
      <c r="C55" s="147" t="s">
        <v>76</v>
      </c>
      <c r="D55" s="147"/>
      <c r="E55" s="147"/>
      <c r="F55" s="160">
        <f>'01 26 Pol'!AE83</f>
        <v>0</v>
      </c>
      <c r="G55" s="150">
        <f>'01 26 Pol'!AF83</f>
        <v>0</v>
      </c>
      <c r="H55" s="150"/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">
      <c r="A56" s="135">
        <v>3</v>
      </c>
      <c r="B56" s="159" t="s">
        <v>77</v>
      </c>
      <c r="C56" s="147" t="s">
        <v>78</v>
      </c>
      <c r="D56" s="147"/>
      <c r="E56" s="147"/>
      <c r="F56" s="160">
        <f>'01 27 Pol'!AE77</f>
        <v>0</v>
      </c>
      <c r="G56" s="150">
        <f>'01 27 Pol'!AF77</f>
        <v>0</v>
      </c>
      <c r="H56" s="150"/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">
      <c r="A57" s="135">
        <v>3</v>
      </c>
      <c r="B57" s="159" t="s">
        <v>79</v>
      </c>
      <c r="C57" s="147" t="s">
        <v>80</v>
      </c>
      <c r="D57" s="147"/>
      <c r="E57" s="147"/>
      <c r="F57" s="160">
        <f>'01 3 Pol'!AE1591</f>
        <v>0</v>
      </c>
      <c r="G57" s="150">
        <f>'01 3 Pol'!AF1591</f>
        <v>0</v>
      </c>
      <c r="H57" s="150"/>
      <c r="I57" s="151">
        <f>F57+G57+H57</f>
        <v>0</v>
      </c>
      <c r="J57" s="152" t="str">
        <f>IF(CenaCelkemVypocet=0,"",I57/CenaCelkemVypocet*100)</f>
        <v/>
      </c>
    </row>
    <row r="58" spans="1:10" ht="25.5" customHeight="1" x14ac:dyDescent="0.2">
      <c r="A58" s="135">
        <v>3</v>
      </c>
      <c r="B58" s="159" t="s">
        <v>81</v>
      </c>
      <c r="C58" s="147" t="s">
        <v>82</v>
      </c>
      <c r="D58" s="147"/>
      <c r="E58" s="147"/>
      <c r="F58" s="160">
        <f>'01 3.1 Pol'!AE30</f>
        <v>0</v>
      </c>
      <c r="G58" s="150">
        <f>'01 3.1 Pol'!AF30</f>
        <v>0</v>
      </c>
      <c r="H58" s="150"/>
      <c r="I58" s="151">
        <f>F58+G58+H58</f>
        <v>0</v>
      </c>
      <c r="J58" s="152" t="str">
        <f>IF(CenaCelkemVypocet=0,"",I58/CenaCelkemVypocet*100)</f>
        <v/>
      </c>
    </row>
    <row r="59" spans="1:10" ht="25.5" customHeight="1" x14ac:dyDescent="0.2">
      <c r="A59" s="135">
        <v>3</v>
      </c>
      <c r="B59" s="159" t="s">
        <v>83</v>
      </c>
      <c r="C59" s="147" t="s">
        <v>84</v>
      </c>
      <c r="D59" s="147"/>
      <c r="E59" s="147"/>
      <c r="F59" s="160">
        <f>'01 31 Pol'!AE33</f>
        <v>0</v>
      </c>
      <c r="G59" s="150">
        <f>'01 31 Pol'!AF33</f>
        <v>0</v>
      </c>
      <c r="H59" s="150"/>
      <c r="I59" s="151">
        <f>F59+G59+H59</f>
        <v>0</v>
      </c>
      <c r="J59" s="152" t="str">
        <f>IF(CenaCelkemVypocet=0,"",I59/CenaCelkemVypocet*100)</f>
        <v/>
      </c>
    </row>
    <row r="60" spans="1:10" ht="25.5" customHeight="1" x14ac:dyDescent="0.2">
      <c r="A60" s="135">
        <v>3</v>
      </c>
      <c r="B60" s="159" t="s">
        <v>85</v>
      </c>
      <c r="C60" s="147" t="s">
        <v>86</v>
      </c>
      <c r="D60" s="147"/>
      <c r="E60" s="147"/>
      <c r="F60" s="160">
        <f>'01 32 Pol'!AE32</f>
        <v>0</v>
      </c>
      <c r="G60" s="150">
        <f>'01 32 Pol'!AF32</f>
        <v>0</v>
      </c>
      <c r="H60" s="150"/>
      <c r="I60" s="151">
        <f>F60+G60+H60</f>
        <v>0</v>
      </c>
      <c r="J60" s="152" t="str">
        <f>IF(CenaCelkemVypocet=0,"",I60/CenaCelkemVypocet*100)</f>
        <v/>
      </c>
    </row>
    <row r="61" spans="1:10" ht="25.5" customHeight="1" x14ac:dyDescent="0.2">
      <c r="A61" s="135">
        <v>3</v>
      </c>
      <c r="B61" s="159" t="s">
        <v>87</v>
      </c>
      <c r="C61" s="147" t="s">
        <v>88</v>
      </c>
      <c r="D61" s="147"/>
      <c r="E61" s="147"/>
      <c r="F61" s="160">
        <f>'01 33 Pol'!AE27</f>
        <v>0</v>
      </c>
      <c r="G61" s="150">
        <f>'01 33 Pol'!AF27</f>
        <v>0</v>
      </c>
      <c r="H61" s="150"/>
      <c r="I61" s="151">
        <f>F61+G61+H61</f>
        <v>0</v>
      </c>
      <c r="J61" s="152" t="str">
        <f>IF(CenaCelkemVypocet=0,"",I61/CenaCelkemVypocet*100)</f>
        <v/>
      </c>
    </row>
    <row r="62" spans="1:10" ht="25.5" customHeight="1" x14ac:dyDescent="0.2">
      <c r="A62" s="135">
        <v>3</v>
      </c>
      <c r="B62" s="159" t="s">
        <v>89</v>
      </c>
      <c r="C62" s="147" t="s">
        <v>90</v>
      </c>
      <c r="D62" s="147"/>
      <c r="E62" s="147"/>
      <c r="F62" s="160">
        <f>'01 34 Pol'!AE34</f>
        <v>0</v>
      </c>
      <c r="G62" s="150">
        <f>'01 34 Pol'!AF34</f>
        <v>0</v>
      </c>
      <c r="H62" s="150"/>
      <c r="I62" s="151">
        <f>F62+G62+H62</f>
        <v>0</v>
      </c>
      <c r="J62" s="152" t="str">
        <f>IF(CenaCelkemVypocet=0,"",I62/CenaCelkemVypocet*100)</f>
        <v/>
      </c>
    </row>
    <row r="63" spans="1:10" ht="25.5" customHeight="1" x14ac:dyDescent="0.2">
      <c r="A63" s="135">
        <v>3</v>
      </c>
      <c r="B63" s="159" t="s">
        <v>91</v>
      </c>
      <c r="C63" s="147" t="s">
        <v>92</v>
      </c>
      <c r="D63" s="147"/>
      <c r="E63" s="147"/>
      <c r="F63" s="160">
        <f>'01 36 Pol'!AE67</f>
        <v>0</v>
      </c>
      <c r="G63" s="150">
        <f>'01 36 Pol'!AF67</f>
        <v>0</v>
      </c>
      <c r="H63" s="150"/>
      <c r="I63" s="151">
        <f>F63+G63+H63</f>
        <v>0</v>
      </c>
      <c r="J63" s="152" t="str">
        <f>IF(CenaCelkemVypocet=0,"",I63/CenaCelkemVypocet*100)</f>
        <v/>
      </c>
    </row>
    <row r="64" spans="1:10" ht="25.5" customHeight="1" x14ac:dyDescent="0.2">
      <c r="A64" s="135">
        <v>3</v>
      </c>
      <c r="B64" s="159" t="s">
        <v>93</v>
      </c>
      <c r="C64" s="147" t="s">
        <v>94</v>
      </c>
      <c r="D64" s="147"/>
      <c r="E64" s="147"/>
      <c r="F64" s="160">
        <f>'01 5 Pol'!AE105</f>
        <v>0</v>
      </c>
      <c r="G64" s="150">
        <f>'01 5 Pol'!AF105</f>
        <v>0</v>
      </c>
      <c r="H64" s="150"/>
      <c r="I64" s="151">
        <f>F64+G64+H64</f>
        <v>0</v>
      </c>
      <c r="J64" s="152" t="str">
        <f>IF(CenaCelkemVypocet=0,"",I64/CenaCelkemVypocet*100)</f>
        <v/>
      </c>
    </row>
    <row r="65" spans="1:10" ht="25.5" customHeight="1" x14ac:dyDescent="0.2">
      <c r="A65" s="135">
        <v>3</v>
      </c>
      <c r="B65" s="159" t="s">
        <v>95</v>
      </c>
      <c r="C65" s="147" t="s">
        <v>96</v>
      </c>
      <c r="D65" s="147"/>
      <c r="E65" s="147"/>
      <c r="F65" s="160">
        <f>'01 7 Pol'!AE26</f>
        <v>0</v>
      </c>
      <c r="G65" s="150">
        <f>'01 7 Pol'!AF26</f>
        <v>0</v>
      </c>
      <c r="H65" s="150"/>
      <c r="I65" s="151">
        <f>F65+G65+H65</f>
        <v>0</v>
      </c>
      <c r="J65" s="152" t="str">
        <f>IF(CenaCelkemVypocet=0,"",I65/CenaCelkemVypocet*100)</f>
        <v/>
      </c>
    </row>
    <row r="66" spans="1:10" ht="25.5" customHeight="1" x14ac:dyDescent="0.2">
      <c r="A66" s="135">
        <v>3</v>
      </c>
      <c r="B66" s="159" t="s">
        <v>97</v>
      </c>
      <c r="C66" s="147" t="s">
        <v>98</v>
      </c>
      <c r="D66" s="147"/>
      <c r="E66" s="147"/>
      <c r="F66" s="160">
        <f>'01 9 Pol'!AE34</f>
        <v>0</v>
      </c>
      <c r="G66" s="150">
        <f>'01 9 Pol'!AF34</f>
        <v>0</v>
      </c>
      <c r="H66" s="150"/>
      <c r="I66" s="151">
        <f>F66+G66+H66</f>
        <v>0</v>
      </c>
      <c r="J66" s="152" t="str">
        <f>IF(CenaCelkemVypocet=0,"",I66/CenaCelkemVypocet*100)</f>
        <v/>
      </c>
    </row>
    <row r="67" spans="1:10" ht="25.5" customHeight="1" x14ac:dyDescent="0.2">
      <c r="A67" s="135"/>
      <c r="B67" s="161" t="s">
        <v>99</v>
      </c>
      <c r="C67" s="162"/>
      <c r="D67" s="162"/>
      <c r="E67" s="162"/>
      <c r="F67" s="163">
        <f>SUMIF(A39:A66,"=1",F39:F66)</f>
        <v>0</v>
      </c>
      <c r="G67" s="164">
        <f>SUMIF(A39:A66,"=1",G39:G66)</f>
        <v>0</v>
      </c>
      <c r="H67" s="164">
        <f>SUMIF(A39:A66,"=1",H39:H66)</f>
        <v>0</v>
      </c>
      <c r="I67" s="165">
        <f>SUMIF(A39:A66,"=1",I39:I66)</f>
        <v>0</v>
      </c>
      <c r="J67" s="166">
        <f>SUMIF(A39:A66,"=1",J39:J66)</f>
        <v>0</v>
      </c>
    </row>
    <row r="71" spans="1:10" ht="15.75" x14ac:dyDescent="0.25">
      <c r="B71" s="177" t="s">
        <v>101</v>
      </c>
    </row>
    <row r="73" spans="1:10" ht="25.5" customHeight="1" x14ac:dyDescent="0.2">
      <c r="A73" s="179"/>
      <c r="B73" s="182" t="s">
        <v>17</v>
      </c>
      <c r="C73" s="182" t="s">
        <v>5</v>
      </c>
      <c r="D73" s="183"/>
      <c r="E73" s="183"/>
      <c r="F73" s="184" t="s">
        <v>102</v>
      </c>
      <c r="G73" s="184"/>
      <c r="H73" s="184"/>
      <c r="I73" s="184" t="s">
        <v>29</v>
      </c>
      <c r="J73" s="184" t="s">
        <v>0</v>
      </c>
    </row>
    <row r="74" spans="1:10" ht="36.75" customHeight="1" x14ac:dyDescent="0.2">
      <c r="A74" s="180"/>
      <c r="B74" s="185" t="s">
        <v>103</v>
      </c>
      <c r="C74" s="186"/>
      <c r="D74" s="187"/>
      <c r="E74" s="187"/>
      <c r="F74" s="193" t="s">
        <v>24</v>
      </c>
      <c r="G74" s="194"/>
      <c r="H74" s="194"/>
      <c r="I74" s="194">
        <f>'01 16 Pol'!G8+'01 17 Pol'!G8+'01 18 Pol'!G8+'01 21 Pol'!G8+'01 31 Pol'!G8+'01 32 Pol'!G8+'01 34 Pol'!G8</f>
        <v>0</v>
      </c>
      <c r="J74" s="191" t="str">
        <f>IF(I214=0,"",I74/I214*100)</f>
        <v/>
      </c>
    </row>
    <row r="75" spans="1:10" ht="36.75" customHeight="1" x14ac:dyDescent="0.2">
      <c r="A75" s="180"/>
      <c r="B75" s="185" t="s">
        <v>103</v>
      </c>
      <c r="C75" s="186" t="s">
        <v>104</v>
      </c>
      <c r="D75" s="187"/>
      <c r="E75" s="187"/>
      <c r="F75" s="193" t="s">
        <v>24</v>
      </c>
      <c r="G75" s="194"/>
      <c r="H75" s="194"/>
      <c r="I75" s="194">
        <f>'01 14 Pol'!G8</f>
        <v>0</v>
      </c>
      <c r="J75" s="191" t="str">
        <f>IF(I214=0,"",I75/I214*100)</f>
        <v/>
      </c>
    </row>
    <row r="76" spans="1:10" ht="36.75" customHeight="1" x14ac:dyDescent="0.2">
      <c r="A76" s="180"/>
      <c r="B76" s="185" t="s">
        <v>105</v>
      </c>
      <c r="C76" s="186" t="s">
        <v>106</v>
      </c>
      <c r="D76" s="187"/>
      <c r="E76" s="187"/>
      <c r="F76" s="193" t="s">
        <v>24</v>
      </c>
      <c r="G76" s="194"/>
      <c r="H76" s="194"/>
      <c r="I76" s="194">
        <f>'01 14 Pol'!G54</f>
        <v>0</v>
      </c>
      <c r="J76" s="191" t="str">
        <f>IF(I214=0,"",I76/I214*100)</f>
        <v/>
      </c>
    </row>
    <row r="77" spans="1:10" ht="36.75" customHeight="1" x14ac:dyDescent="0.2">
      <c r="A77" s="180"/>
      <c r="B77" s="185" t="s">
        <v>107</v>
      </c>
      <c r="C77" s="186" t="s">
        <v>106</v>
      </c>
      <c r="D77" s="187"/>
      <c r="E77" s="187"/>
      <c r="F77" s="193" t="s">
        <v>24</v>
      </c>
      <c r="G77" s="194"/>
      <c r="H77" s="194"/>
      <c r="I77" s="194">
        <f>'01 14 Pol'!G61</f>
        <v>0</v>
      </c>
      <c r="J77" s="191" t="str">
        <f>IF(I214=0,"",I77/I214*100)</f>
        <v/>
      </c>
    </row>
    <row r="78" spans="1:10" ht="36.75" customHeight="1" x14ac:dyDescent="0.2">
      <c r="A78" s="180"/>
      <c r="B78" s="185" t="s">
        <v>108</v>
      </c>
      <c r="C78" s="186" t="s">
        <v>109</v>
      </c>
      <c r="D78" s="187"/>
      <c r="E78" s="187"/>
      <c r="F78" s="193" t="s">
        <v>24</v>
      </c>
      <c r="G78" s="194"/>
      <c r="H78" s="194"/>
      <c r="I78" s="194">
        <f>'01 14 Pol'!G67</f>
        <v>0</v>
      </c>
      <c r="J78" s="191" t="str">
        <f>IF(I214=0,"",I78/I214*100)</f>
        <v/>
      </c>
    </row>
    <row r="79" spans="1:10" ht="36.75" customHeight="1" x14ac:dyDescent="0.2">
      <c r="A79" s="180"/>
      <c r="B79" s="185" t="s">
        <v>110</v>
      </c>
      <c r="C79" s="186" t="s">
        <v>111</v>
      </c>
      <c r="D79" s="187"/>
      <c r="E79" s="187"/>
      <c r="F79" s="193" t="s">
        <v>24</v>
      </c>
      <c r="G79" s="194"/>
      <c r="H79" s="194"/>
      <c r="I79" s="194">
        <f>'01 14 Pol'!G70</f>
        <v>0</v>
      </c>
      <c r="J79" s="191" t="str">
        <f>IF(I214=0,"",I79/I214*100)</f>
        <v/>
      </c>
    </row>
    <row r="80" spans="1:10" ht="36.75" customHeight="1" x14ac:dyDescent="0.2">
      <c r="A80" s="180"/>
      <c r="B80" s="185" t="s">
        <v>112</v>
      </c>
      <c r="C80" s="186" t="s">
        <v>113</v>
      </c>
      <c r="D80" s="187"/>
      <c r="E80" s="187"/>
      <c r="F80" s="193" t="s">
        <v>24</v>
      </c>
      <c r="G80" s="194"/>
      <c r="H80" s="194"/>
      <c r="I80" s="194">
        <f>'01 14 Pol'!G72</f>
        <v>0</v>
      </c>
      <c r="J80" s="191" t="str">
        <f>IF(I214=0,"",I80/I214*100)</f>
        <v/>
      </c>
    </row>
    <row r="81" spans="1:10" ht="36.75" customHeight="1" x14ac:dyDescent="0.2">
      <c r="A81" s="180"/>
      <c r="B81" s="185" t="s">
        <v>114</v>
      </c>
      <c r="C81" s="186" t="s">
        <v>115</v>
      </c>
      <c r="D81" s="187"/>
      <c r="E81" s="187"/>
      <c r="F81" s="193" t="s">
        <v>24</v>
      </c>
      <c r="G81" s="194"/>
      <c r="H81" s="194"/>
      <c r="I81" s="194">
        <f>'01 14 Pol'!G75</f>
        <v>0</v>
      </c>
      <c r="J81" s="191" t="str">
        <f>IF(I214=0,"",I81/I214*100)</f>
        <v/>
      </c>
    </row>
    <row r="82" spans="1:10" ht="36.75" customHeight="1" x14ac:dyDescent="0.2">
      <c r="A82" s="180"/>
      <c r="B82" s="185" t="s">
        <v>116</v>
      </c>
      <c r="C82" s="186" t="s">
        <v>117</v>
      </c>
      <c r="D82" s="187"/>
      <c r="E82" s="187"/>
      <c r="F82" s="193" t="s">
        <v>24</v>
      </c>
      <c r="G82" s="194"/>
      <c r="H82" s="194"/>
      <c r="I82" s="194">
        <f>'01 14 Pol'!G78</f>
        <v>0</v>
      </c>
      <c r="J82" s="191" t="str">
        <f>IF(I214=0,"",I82/I214*100)</f>
        <v/>
      </c>
    </row>
    <row r="83" spans="1:10" ht="36.75" customHeight="1" x14ac:dyDescent="0.2">
      <c r="A83" s="180"/>
      <c r="B83" s="185" t="s">
        <v>118</v>
      </c>
      <c r="C83" s="186" t="s">
        <v>119</v>
      </c>
      <c r="D83" s="187"/>
      <c r="E83" s="187"/>
      <c r="F83" s="193" t="s">
        <v>24</v>
      </c>
      <c r="G83" s="194"/>
      <c r="H83" s="194"/>
      <c r="I83" s="194">
        <f>'01 14 Pol'!G81</f>
        <v>0</v>
      </c>
      <c r="J83" s="191" t="str">
        <f>IF(I214=0,"",I83/I214*100)</f>
        <v/>
      </c>
    </row>
    <row r="84" spans="1:10" ht="36.75" customHeight="1" x14ac:dyDescent="0.2">
      <c r="A84" s="180"/>
      <c r="B84" s="185" t="s">
        <v>120</v>
      </c>
      <c r="C84" s="186" t="s">
        <v>121</v>
      </c>
      <c r="D84" s="187"/>
      <c r="E84" s="187"/>
      <c r="F84" s="193" t="s">
        <v>24</v>
      </c>
      <c r="G84" s="194"/>
      <c r="H84" s="194"/>
      <c r="I84" s="194">
        <f>'01 14 Pol'!G83</f>
        <v>0</v>
      </c>
      <c r="J84" s="191" t="str">
        <f>IF(I214=0,"",I84/I214*100)</f>
        <v/>
      </c>
    </row>
    <row r="85" spans="1:10" ht="36.75" customHeight="1" x14ac:dyDescent="0.2">
      <c r="A85" s="180"/>
      <c r="B85" s="185" t="s">
        <v>122</v>
      </c>
      <c r="C85" s="186" t="s">
        <v>123</v>
      </c>
      <c r="D85" s="187"/>
      <c r="E85" s="187"/>
      <c r="F85" s="193" t="s">
        <v>24</v>
      </c>
      <c r="G85" s="194"/>
      <c r="H85" s="194"/>
      <c r="I85" s="194">
        <f>'01 14 Pol'!G85</f>
        <v>0</v>
      </c>
      <c r="J85" s="191" t="str">
        <f>IF(I214=0,"",I85/I214*100)</f>
        <v/>
      </c>
    </row>
    <row r="86" spans="1:10" ht="36.75" customHeight="1" x14ac:dyDescent="0.2">
      <c r="A86" s="180"/>
      <c r="B86" s="185" t="s">
        <v>124</v>
      </c>
      <c r="C86" s="186"/>
      <c r="D86" s="187"/>
      <c r="E86" s="187"/>
      <c r="F86" s="193" t="s">
        <v>24</v>
      </c>
      <c r="G86" s="194"/>
      <c r="H86" s="194"/>
      <c r="I86" s="194">
        <f>'01 16 Pol'!G50</f>
        <v>0</v>
      </c>
      <c r="J86" s="191" t="str">
        <f>IF(I214=0,"",I86/I214*100)</f>
        <v/>
      </c>
    </row>
    <row r="87" spans="1:10" ht="36.75" customHeight="1" x14ac:dyDescent="0.2">
      <c r="A87" s="180"/>
      <c r="B87" s="185" t="s">
        <v>125</v>
      </c>
      <c r="C87" s="186" t="s">
        <v>126</v>
      </c>
      <c r="D87" s="187"/>
      <c r="E87" s="187"/>
      <c r="F87" s="193" t="s">
        <v>24</v>
      </c>
      <c r="G87" s="194"/>
      <c r="H87" s="194"/>
      <c r="I87" s="194">
        <f>'01 14 Pol'!G91</f>
        <v>0</v>
      </c>
      <c r="J87" s="191" t="str">
        <f>IF(I214=0,"",I87/I214*100)</f>
        <v/>
      </c>
    </row>
    <row r="88" spans="1:10" ht="36.75" customHeight="1" x14ac:dyDescent="0.2">
      <c r="A88" s="180"/>
      <c r="B88" s="185" t="s">
        <v>127</v>
      </c>
      <c r="C88" s="186" t="s">
        <v>128</v>
      </c>
      <c r="D88" s="187"/>
      <c r="E88" s="187"/>
      <c r="F88" s="193" t="s">
        <v>24</v>
      </c>
      <c r="G88" s="194"/>
      <c r="H88" s="194"/>
      <c r="I88" s="194">
        <f>'01 14 Pol'!G93</f>
        <v>0</v>
      </c>
      <c r="J88" s="191" t="str">
        <f>IF(I214=0,"",I88/I214*100)</f>
        <v/>
      </c>
    </row>
    <row r="89" spans="1:10" ht="36.75" customHeight="1" x14ac:dyDescent="0.2">
      <c r="A89" s="180"/>
      <c r="B89" s="185" t="s">
        <v>129</v>
      </c>
      <c r="C89" s="186" t="s">
        <v>130</v>
      </c>
      <c r="D89" s="187"/>
      <c r="E89" s="187"/>
      <c r="F89" s="193" t="s">
        <v>24</v>
      </c>
      <c r="G89" s="194"/>
      <c r="H89" s="194"/>
      <c r="I89" s="194">
        <f>'01 14 Pol'!G95</f>
        <v>0</v>
      </c>
      <c r="J89" s="191" t="str">
        <f>IF(I214=0,"",I89/I214*100)</f>
        <v/>
      </c>
    </row>
    <row r="90" spans="1:10" ht="36.75" customHeight="1" x14ac:dyDescent="0.2">
      <c r="A90" s="180"/>
      <c r="B90" s="185" t="s">
        <v>131</v>
      </c>
      <c r="C90" s="186" t="s">
        <v>132</v>
      </c>
      <c r="D90" s="187"/>
      <c r="E90" s="187"/>
      <c r="F90" s="193" t="s">
        <v>24</v>
      </c>
      <c r="G90" s="194"/>
      <c r="H90" s="194"/>
      <c r="I90" s="194">
        <f>'01 14 Pol'!G97</f>
        <v>0</v>
      </c>
      <c r="J90" s="191" t="str">
        <f>IF(I214=0,"",I90/I214*100)</f>
        <v/>
      </c>
    </row>
    <row r="91" spans="1:10" ht="36.75" customHeight="1" x14ac:dyDescent="0.2">
      <c r="A91" s="180"/>
      <c r="B91" s="185" t="s">
        <v>133</v>
      </c>
      <c r="C91" s="186" t="s">
        <v>134</v>
      </c>
      <c r="D91" s="187"/>
      <c r="E91" s="187"/>
      <c r="F91" s="193" t="s">
        <v>24</v>
      </c>
      <c r="G91" s="194"/>
      <c r="H91" s="194"/>
      <c r="I91" s="194">
        <f>'01 14 Pol'!G99</f>
        <v>0</v>
      </c>
      <c r="J91" s="191" t="str">
        <f>IF(I214=0,"",I91/I214*100)</f>
        <v/>
      </c>
    </row>
    <row r="92" spans="1:10" ht="36.75" customHeight="1" x14ac:dyDescent="0.2">
      <c r="A92" s="180"/>
      <c r="B92" s="185" t="s">
        <v>135</v>
      </c>
      <c r="C92" s="186" t="s">
        <v>136</v>
      </c>
      <c r="D92" s="187"/>
      <c r="E92" s="187"/>
      <c r="F92" s="193" t="s">
        <v>24</v>
      </c>
      <c r="G92" s="194"/>
      <c r="H92" s="194"/>
      <c r="I92" s="194">
        <f>'01 14 Pol'!G101</f>
        <v>0</v>
      </c>
      <c r="J92" s="191" t="str">
        <f>IF(I214=0,"",I92/I214*100)</f>
        <v/>
      </c>
    </row>
    <row r="93" spans="1:10" ht="36.75" customHeight="1" x14ac:dyDescent="0.2">
      <c r="A93" s="180"/>
      <c r="B93" s="185" t="s">
        <v>137</v>
      </c>
      <c r="C93" s="186" t="s">
        <v>138</v>
      </c>
      <c r="D93" s="187"/>
      <c r="E93" s="187"/>
      <c r="F93" s="193" t="s">
        <v>24</v>
      </c>
      <c r="G93" s="194"/>
      <c r="H93" s="194"/>
      <c r="I93" s="194">
        <f>'01 14 Pol'!G103</f>
        <v>0</v>
      </c>
      <c r="J93" s="191" t="str">
        <f>IF(I214=0,"",I93/I214*100)</f>
        <v/>
      </c>
    </row>
    <row r="94" spans="1:10" ht="36.75" customHeight="1" x14ac:dyDescent="0.2">
      <c r="A94" s="180"/>
      <c r="B94" s="185" t="s">
        <v>139</v>
      </c>
      <c r="C94" s="186" t="s">
        <v>140</v>
      </c>
      <c r="D94" s="187"/>
      <c r="E94" s="187"/>
      <c r="F94" s="193" t="s">
        <v>24</v>
      </c>
      <c r="G94" s="194"/>
      <c r="H94" s="194"/>
      <c r="I94" s="194">
        <f>'01 14 Pol'!G105</f>
        <v>0</v>
      </c>
      <c r="J94" s="191" t="str">
        <f>IF(I214=0,"",I94/I214*100)</f>
        <v/>
      </c>
    </row>
    <row r="95" spans="1:10" ht="36.75" customHeight="1" x14ac:dyDescent="0.2">
      <c r="A95" s="180"/>
      <c r="B95" s="185" t="s">
        <v>141</v>
      </c>
      <c r="C95" s="186" t="s">
        <v>142</v>
      </c>
      <c r="D95" s="187"/>
      <c r="E95" s="187"/>
      <c r="F95" s="193" t="s">
        <v>24</v>
      </c>
      <c r="G95" s="194"/>
      <c r="H95" s="194"/>
      <c r="I95" s="194">
        <f>'01 14 Pol'!G107</f>
        <v>0</v>
      </c>
      <c r="J95" s="191" t="str">
        <f>IF(I214=0,"",I95/I214*100)</f>
        <v/>
      </c>
    </row>
    <row r="96" spans="1:10" ht="36.75" customHeight="1" x14ac:dyDescent="0.2">
      <c r="A96" s="180"/>
      <c r="B96" s="185" t="s">
        <v>143</v>
      </c>
      <c r="C96" s="186" t="s">
        <v>144</v>
      </c>
      <c r="D96" s="187"/>
      <c r="E96" s="187"/>
      <c r="F96" s="193" t="s">
        <v>24</v>
      </c>
      <c r="G96" s="194"/>
      <c r="H96" s="194"/>
      <c r="I96" s="194">
        <f>'01 14 Pol'!G110</f>
        <v>0</v>
      </c>
      <c r="J96" s="191" t="str">
        <f>IF(I214=0,"",I96/I214*100)</f>
        <v/>
      </c>
    </row>
    <row r="97" spans="1:10" ht="36.75" customHeight="1" x14ac:dyDescent="0.2">
      <c r="A97" s="180"/>
      <c r="B97" s="185" t="s">
        <v>145</v>
      </c>
      <c r="C97" s="186"/>
      <c r="D97" s="187"/>
      <c r="E97" s="187"/>
      <c r="F97" s="193" t="s">
        <v>24</v>
      </c>
      <c r="G97" s="194"/>
      <c r="H97" s="194"/>
      <c r="I97" s="194">
        <f>'01 16 Pol'!G68+'01 31 Pol'!G20</f>
        <v>0</v>
      </c>
      <c r="J97" s="191" t="str">
        <f>IF(I214=0,"",I97/I214*100)</f>
        <v/>
      </c>
    </row>
    <row r="98" spans="1:10" ht="36.75" customHeight="1" x14ac:dyDescent="0.2">
      <c r="A98" s="180"/>
      <c r="B98" s="185" t="s">
        <v>145</v>
      </c>
      <c r="C98" s="186" t="s">
        <v>146</v>
      </c>
      <c r="D98" s="187"/>
      <c r="E98" s="187"/>
      <c r="F98" s="193" t="s">
        <v>24</v>
      </c>
      <c r="G98" s="194"/>
      <c r="H98" s="194"/>
      <c r="I98" s="194">
        <f>'01 14 Pol'!G24</f>
        <v>0</v>
      </c>
      <c r="J98" s="191" t="str">
        <f>IF(I214=0,"",I98/I214*100)</f>
        <v/>
      </c>
    </row>
    <row r="99" spans="1:10" ht="36.75" customHeight="1" x14ac:dyDescent="0.2">
      <c r="A99" s="180"/>
      <c r="B99" s="185" t="s">
        <v>147</v>
      </c>
      <c r="C99" s="186" t="s">
        <v>148</v>
      </c>
      <c r="D99" s="187"/>
      <c r="E99" s="187"/>
      <c r="F99" s="193" t="s">
        <v>24</v>
      </c>
      <c r="G99" s="194"/>
      <c r="H99" s="194"/>
      <c r="I99" s="194">
        <f>'01 14 Pol'!G117</f>
        <v>0</v>
      </c>
      <c r="J99" s="191" t="str">
        <f>IF(I214=0,"",I99/I214*100)</f>
        <v/>
      </c>
    </row>
    <row r="100" spans="1:10" ht="36.75" customHeight="1" x14ac:dyDescent="0.2">
      <c r="A100" s="180"/>
      <c r="B100" s="185" t="s">
        <v>149</v>
      </c>
      <c r="C100" s="186" t="s">
        <v>150</v>
      </c>
      <c r="D100" s="187"/>
      <c r="E100" s="187"/>
      <c r="F100" s="193" t="s">
        <v>24</v>
      </c>
      <c r="G100" s="194"/>
      <c r="H100" s="194"/>
      <c r="I100" s="194">
        <f>'01 14 Pol'!G124</f>
        <v>0</v>
      </c>
      <c r="J100" s="191" t="str">
        <f>IF(I214=0,"",I100/I214*100)</f>
        <v/>
      </c>
    </row>
    <row r="101" spans="1:10" ht="36.75" customHeight="1" x14ac:dyDescent="0.2">
      <c r="A101" s="180"/>
      <c r="B101" s="185" t="s">
        <v>151</v>
      </c>
      <c r="C101" s="186" t="s">
        <v>152</v>
      </c>
      <c r="D101" s="187"/>
      <c r="E101" s="187"/>
      <c r="F101" s="193" t="s">
        <v>24</v>
      </c>
      <c r="G101" s="194"/>
      <c r="H101" s="194"/>
      <c r="I101" s="194">
        <f>'01 14 Pol'!G126</f>
        <v>0</v>
      </c>
      <c r="J101" s="191" t="str">
        <f>IF(I214=0,"",I101/I214*100)</f>
        <v/>
      </c>
    </row>
    <row r="102" spans="1:10" ht="36.75" customHeight="1" x14ac:dyDescent="0.2">
      <c r="A102" s="180"/>
      <c r="B102" s="185" t="s">
        <v>153</v>
      </c>
      <c r="C102" s="186" t="s">
        <v>154</v>
      </c>
      <c r="D102" s="187"/>
      <c r="E102" s="187"/>
      <c r="F102" s="193" t="s">
        <v>24</v>
      </c>
      <c r="G102" s="194"/>
      <c r="H102" s="194"/>
      <c r="I102" s="194">
        <f>'01 14 Pol'!G128</f>
        <v>0</v>
      </c>
      <c r="J102" s="191" t="str">
        <f>IF(I214=0,"",I102/I214*100)</f>
        <v/>
      </c>
    </row>
    <row r="103" spans="1:10" ht="36.75" customHeight="1" x14ac:dyDescent="0.2">
      <c r="A103" s="180"/>
      <c r="B103" s="185" t="s">
        <v>155</v>
      </c>
      <c r="C103" s="186" t="s">
        <v>156</v>
      </c>
      <c r="D103" s="187"/>
      <c r="E103" s="187"/>
      <c r="F103" s="193" t="s">
        <v>24</v>
      </c>
      <c r="G103" s="194"/>
      <c r="H103" s="194"/>
      <c r="I103" s="194">
        <f>'01 14 Pol'!G130</f>
        <v>0</v>
      </c>
      <c r="J103" s="191" t="str">
        <f>IF(I214=0,"",I103/I214*100)</f>
        <v/>
      </c>
    </row>
    <row r="104" spans="1:10" ht="36.75" customHeight="1" x14ac:dyDescent="0.2">
      <c r="A104" s="180"/>
      <c r="B104" s="185" t="s">
        <v>157</v>
      </c>
      <c r="C104" s="186" t="s">
        <v>158</v>
      </c>
      <c r="D104" s="187"/>
      <c r="E104" s="187"/>
      <c r="F104" s="193" t="s">
        <v>24</v>
      </c>
      <c r="G104" s="194"/>
      <c r="H104" s="194"/>
      <c r="I104" s="194">
        <f>'01 14 Pol'!G132</f>
        <v>0</v>
      </c>
      <c r="J104" s="191" t="str">
        <f>IF(I214=0,"",I104/I214*100)</f>
        <v/>
      </c>
    </row>
    <row r="105" spans="1:10" ht="36.75" customHeight="1" x14ac:dyDescent="0.2">
      <c r="A105" s="180"/>
      <c r="B105" s="185" t="s">
        <v>159</v>
      </c>
      <c r="C105" s="186"/>
      <c r="D105" s="187"/>
      <c r="E105" s="187"/>
      <c r="F105" s="193" t="s">
        <v>24</v>
      </c>
      <c r="G105" s="194"/>
      <c r="H105" s="194"/>
      <c r="I105" s="194">
        <f>'01 10 Pol'!G8</f>
        <v>0</v>
      </c>
      <c r="J105" s="191" t="str">
        <f>IF(I214=0,"",I105/I214*100)</f>
        <v/>
      </c>
    </row>
    <row r="106" spans="1:10" ht="36.75" customHeight="1" x14ac:dyDescent="0.2">
      <c r="A106" s="180"/>
      <c r="B106" s="185" t="s">
        <v>159</v>
      </c>
      <c r="C106" s="186" t="s">
        <v>160</v>
      </c>
      <c r="D106" s="187"/>
      <c r="E106" s="187"/>
      <c r="F106" s="193" t="s">
        <v>24</v>
      </c>
      <c r="G106" s="194"/>
      <c r="H106" s="194"/>
      <c r="I106" s="194">
        <f>'01 14 Pol'!G146</f>
        <v>0</v>
      </c>
      <c r="J106" s="191" t="str">
        <f>IF(I214=0,"",I106/I214*100)</f>
        <v/>
      </c>
    </row>
    <row r="107" spans="1:10" ht="36.75" customHeight="1" x14ac:dyDescent="0.2">
      <c r="A107" s="180"/>
      <c r="B107" s="185" t="s">
        <v>161</v>
      </c>
      <c r="C107" s="186"/>
      <c r="D107" s="187"/>
      <c r="E107" s="187"/>
      <c r="F107" s="193" t="s">
        <v>24</v>
      </c>
      <c r="G107" s="194"/>
      <c r="H107" s="194"/>
      <c r="I107" s="194">
        <f>'01 10 Pol'!G30</f>
        <v>0</v>
      </c>
      <c r="J107" s="191" t="str">
        <f>IF(I214=0,"",I107/I214*100)</f>
        <v/>
      </c>
    </row>
    <row r="108" spans="1:10" ht="36.75" customHeight="1" x14ac:dyDescent="0.2">
      <c r="A108" s="180"/>
      <c r="B108" s="185" t="s">
        <v>161</v>
      </c>
      <c r="C108" s="186" t="s">
        <v>162</v>
      </c>
      <c r="D108" s="187"/>
      <c r="E108" s="187"/>
      <c r="F108" s="193" t="s">
        <v>24</v>
      </c>
      <c r="G108" s="194"/>
      <c r="H108" s="194"/>
      <c r="I108" s="194">
        <f>'01 14 Pol'!G148</f>
        <v>0</v>
      </c>
      <c r="J108" s="191" t="str">
        <f>IF(I214=0,"",I108/I214*100)</f>
        <v/>
      </c>
    </row>
    <row r="109" spans="1:10" ht="36.75" customHeight="1" x14ac:dyDescent="0.2">
      <c r="A109" s="180"/>
      <c r="B109" s="185" t="s">
        <v>163</v>
      </c>
      <c r="C109" s="186"/>
      <c r="D109" s="187"/>
      <c r="E109" s="187"/>
      <c r="F109" s="193" t="s">
        <v>24</v>
      </c>
      <c r="G109" s="194"/>
      <c r="H109" s="194"/>
      <c r="I109" s="194">
        <f>'01 10 Pol'!G54</f>
        <v>0</v>
      </c>
      <c r="J109" s="191" t="str">
        <f>IF(I214=0,"",I109/I214*100)</f>
        <v/>
      </c>
    </row>
    <row r="110" spans="1:10" ht="36.75" customHeight="1" x14ac:dyDescent="0.2">
      <c r="A110" s="180"/>
      <c r="B110" s="185" t="s">
        <v>163</v>
      </c>
      <c r="C110" s="186" t="s">
        <v>164</v>
      </c>
      <c r="D110" s="187"/>
      <c r="E110" s="187"/>
      <c r="F110" s="193" t="s">
        <v>24</v>
      </c>
      <c r="G110" s="194"/>
      <c r="H110" s="194"/>
      <c r="I110" s="194">
        <f>'01 14 Pol'!G150</f>
        <v>0</v>
      </c>
      <c r="J110" s="191" t="str">
        <f>IF(I214=0,"",I110/I214*100)</f>
        <v/>
      </c>
    </row>
    <row r="111" spans="1:10" ht="36.75" customHeight="1" x14ac:dyDescent="0.2">
      <c r="A111" s="180"/>
      <c r="B111" s="185" t="s">
        <v>165</v>
      </c>
      <c r="C111" s="186" t="s">
        <v>166</v>
      </c>
      <c r="D111" s="187"/>
      <c r="E111" s="187"/>
      <c r="F111" s="193" t="s">
        <v>24</v>
      </c>
      <c r="G111" s="194"/>
      <c r="H111" s="194"/>
      <c r="I111" s="194">
        <f>'01 14 Pol'!G36</f>
        <v>0</v>
      </c>
      <c r="J111" s="191" t="str">
        <f>IF(I214=0,"",I111/I214*100)</f>
        <v/>
      </c>
    </row>
    <row r="112" spans="1:10" ht="36.75" customHeight="1" x14ac:dyDescent="0.2">
      <c r="A112" s="180"/>
      <c r="B112" s="185" t="s">
        <v>167</v>
      </c>
      <c r="C112" s="186"/>
      <c r="D112" s="187"/>
      <c r="E112" s="187"/>
      <c r="F112" s="193" t="s">
        <v>24</v>
      </c>
      <c r="G112" s="194"/>
      <c r="H112" s="194"/>
      <c r="I112" s="194">
        <f>'01 10 Pol'!G91</f>
        <v>0</v>
      </c>
      <c r="J112" s="191" t="str">
        <f>IF(I214=0,"",I112/I214*100)</f>
        <v/>
      </c>
    </row>
    <row r="113" spans="1:10" ht="36.75" customHeight="1" x14ac:dyDescent="0.2">
      <c r="A113" s="180"/>
      <c r="B113" s="185" t="s">
        <v>167</v>
      </c>
      <c r="C113" s="186" t="s">
        <v>168</v>
      </c>
      <c r="D113" s="187"/>
      <c r="E113" s="187"/>
      <c r="F113" s="193" t="s">
        <v>24</v>
      </c>
      <c r="G113" s="194"/>
      <c r="H113" s="194"/>
      <c r="I113" s="194">
        <f>'01 14 Pol'!G154</f>
        <v>0</v>
      </c>
      <c r="J113" s="191" t="str">
        <f>IF(I214=0,"",I113/I214*100)</f>
        <v/>
      </c>
    </row>
    <row r="114" spans="1:10" ht="36.75" customHeight="1" x14ac:dyDescent="0.2">
      <c r="A114" s="180"/>
      <c r="B114" s="185" t="s">
        <v>169</v>
      </c>
      <c r="C114" s="186"/>
      <c r="D114" s="187"/>
      <c r="E114" s="187"/>
      <c r="F114" s="193" t="s">
        <v>24</v>
      </c>
      <c r="G114" s="194"/>
      <c r="H114" s="194"/>
      <c r="I114" s="194">
        <f>'01 10 Pol'!G94</f>
        <v>0</v>
      </c>
      <c r="J114" s="191" t="str">
        <f>IF(I214=0,"",I114/I214*100)</f>
        <v/>
      </c>
    </row>
    <row r="115" spans="1:10" ht="36.75" customHeight="1" x14ac:dyDescent="0.2">
      <c r="A115" s="180"/>
      <c r="B115" s="185" t="s">
        <v>169</v>
      </c>
      <c r="C115" s="186" t="s">
        <v>170</v>
      </c>
      <c r="D115" s="187"/>
      <c r="E115" s="187"/>
      <c r="F115" s="193" t="s">
        <v>24</v>
      </c>
      <c r="G115" s="194"/>
      <c r="H115" s="194"/>
      <c r="I115" s="194">
        <f>'01 14 Pol'!G162</f>
        <v>0</v>
      </c>
      <c r="J115" s="191" t="str">
        <f>IF(I214=0,"",I115/I214*100)</f>
        <v/>
      </c>
    </row>
    <row r="116" spans="1:10" ht="36.75" customHeight="1" x14ac:dyDescent="0.2">
      <c r="A116" s="180"/>
      <c r="B116" s="185" t="s">
        <v>171</v>
      </c>
      <c r="C116" s="186" t="s">
        <v>172</v>
      </c>
      <c r="D116" s="187"/>
      <c r="E116" s="187"/>
      <c r="F116" s="193" t="s">
        <v>24</v>
      </c>
      <c r="G116" s="194"/>
      <c r="H116" s="194"/>
      <c r="I116" s="194">
        <f>'01 14 Pol'!G165</f>
        <v>0</v>
      </c>
      <c r="J116" s="191" t="str">
        <f>IF(I214=0,"",I116/I214*100)</f>
        <v/>
      </c>
    </row>
    <row r="117" spans="1:10" ht="36.75" customHeight="1" x14ac:dyDescent="0.2">
      <c r="A117" s="180"/>
      <c r="B117" s="185" t="s">
        <v>173</v>
      </c>
      <c r="C117" s="186" t="s">
        <v>174</v>
      </c>
      <c r="D117" s="187"/>
      <c r="E117" s="187"/>
      <c r="F117" s="193" t="s">
        <v>24</v>
      </c>
      <c r="G117" s="194"/>
      <c r="H117" s="194"/>
      <c r="I117" s="194">
        <f>'01 14 Pol'!G167</f>
        <v>0</v>
      </c>
      <c r="J117" s="191" t="str">
        <f>IF(I214=0,"",I117/I214*100)</f>
        <v/>
      </c>
    </row>
    <row r="118" spans="1:10" ht="36.75" customHeight="1" x14ac:dyDescent="0.2">
      <c r="A118" s="180"/>
      <c r="B118" s="185" t="s">
        <v>175</v>
      </c>
      <c r="C118" s="186" t="s">
        <v>176</v>
      </c>
      <c r="D118" s="187"/>
      <c r="E118" s="187"/>
      <c r="F118" s="193" t="s">
        <v>24</v>
      </c>
      <c r="G118" s="194"/>
      <c r="H118" s="194"/>
      <c r="I118" s="194">
        <f>'01 14 Pol'!G169</f>
        <v>0</v>
      </c>
      <c r="J118" s="191" t="str">
        <f>IF(I214=0,"",I118/I214*100)</f>
        <v/>
      </c>
    </row>
    <row r="119" spans="1:10" ht="36.75" customHeight="1" x14ac:dyDescent="0.2">
      <c r="A119" s="180"/>
      <c r="B119" s="185" t="s">
        <v>177</v>
      </c>
      <c r="C119" s="186" t="s">
        <v>178</v>
      </c>
      <c r="D119" s="187"/>
      <c r="E119" s="187"/>
      <c r="F119" s="193" t="s">
        <v>24</v>
      </c>
      <c r="G119" s="194"/>
      <c r="H119" s="194"/>
      <c r="I119" s="194">
        <f>'01 14 Pol'!G171</f>
        <v>0</v>
      </c>
      <c r="J119" s="191" t="str">
        <f>IF(I214=0,"",I119/I214*100)</f>
        <v/>
      </c>
    </row>
    <row r="120" spans="1:10" ht="36.75" customHeight="1" x14ac:dyDescent="0.2">
      <c r="A120" s="180"/>
      <c r="B120" s="185" t="s">
        <v>179</v>
      </c>
      <c r="C120" s="186" t="s">
        <v>180</v>
      </c>
      <c r="D120" s="187"/>
      <c r="E120" s="187"/>
      <c r="F120" s="193" t="s">
        <v>24</v>
      </c>
      <c r="G120" s="194"/>
      <c r="H120" s="194"/>
      <c r="I120" s="194">
        <f>'01 14 Pol'!G173</f>
        <v>0</v>
      </c>
      <c r="J120" s="191" t="str">
        <f>IF(I214=0,"",I120/I214*100)</f>
        <v/>
      </c>
    </row>
    <row r="121" spans="1:10" ht="36.75" customHeight="1" x14ac:dyDescent="0.2">
      <c r="A121" s="180"/>
      <c r="B121" s="185" t="s">
        <v>181</v>
      </c>
      <c r="C121" s="186" t="s">
        <v>182</v>
      </c>
      <c r="D121" s="187"/>
      <c r="E121" s="187"/>
      <c r="F121" s="193" t="s">
        <v>24</v>
      </c>
      <c r="G121" s="194"/>
      <c r="H121" s="194"/>
      <c r="I121" s="194">
        <f>'01 14 Pol'!G177</f>
        <v>0</v>
      </c>
      <c r="J121" s="191" t="str">
        <f>IF(I214=0,"",I121/I214*100)</f>
        <v/>
      </c>
    </row>
    <row r="122" spans="1:10" ht="36.75" customHeight="1" x14ac:dyDescent="0.2">
      <c r="A122" s="180"/>
      <c r="B122" s="185" t="s">
        <v>183</v>
      </c>
      <c r="C122" s="186" t="s">
        <v>184</v>
      </c>
      <c r="D122" s="187"/>
      <c r="E122" s="187"/>
      <c r="F122" s="193" t="s">
        <v>24</v>
      </c>
      <c r="G122" s="194"/>
      <c r="H122" s="194"/>
      <c r="I122" s="194">
        <f>'01 14 Pol'!G179</f>
        <v>0</v>
      </c>
      <c r="J122" s="191" t="str">
        <f>IF(I214=0,"",I122/I214*100)</f>
        <v/>
      </c>
    </row>
    <row r="123" spans="1:10" ht="36.75" customHeight="1" x14ac:dyDescent="0.2">
      <c r="A123" s="180"/>
      <c r="B123" s="185" t="s">
        <v>185</v>
      </c>
      <c r="C123" s="186" t="s">
        <v>186</v>
      </c>
      <c r="D123" s="187"/>
      <c r="E123" s="187"/>
      <c r="F123" s="193" t="s">
        <v>24</v>
      </c>
      <c r="G123" s="194"/>
      <c r="H123" s="194"/>
      <c r="I123" s="194">
        <f>'01 14 Pol'!G39</f>
        <v>0</v>
      </c>
      <c r="J123" s="191" t="str">
        <f>IF(I214=0,"",I123/I214*100)</f>
        <v/>
      </c>
    </row>
    <row r="124" spans="1:10" ht="36.75" customHeight="1" x14ac:dyDescent="0.2">
      <c r="A124" s="180"/>
      <c r="B124" s="185" t="s">
        <v>187</v>
      </c>
      <c r="C124" s="186" t="s">
        <v>188</v>
      </c>
      <c r="D124" s="187"/>
      <c r="E124" s="187"/>
      <c r="F124" s="193" t="s">
        <v>24</v>
      </c>
      <c r="G124" s="194"/>
      <c r="H124" s="194"/>
      <c r="I124" s="194">
        <f>'01 14 Pol'!G187</f>
        <v>0</v>
      </c>
      <c r="J124" s="191" t="str">
        <f>IF(I214=0,"",I124/I214*100)</f>
        <v/>
      </c>
    </row>
    <row r="125" spans="1:10" ht="36.75" customHeight="1" x14ac:dyDescent="0.2">
      <c r="A125" s="180"/>
      <c r="B125" s="185" t="s">
        <v>189</v>
      </c>
      <c r="C125" s="186" t="s">
        <v>190</v>
      </c>
      <c r="D125" s="187"/>
      <c r="E125" s="187"/>
      <c r="F125" s="193" t="s">
        <v>24</v>
      </c>
      <c r="G125" s="194"/>
      <c r="H125" s="194"/>
      <c r="I125" s="194">
        <f>'01 14 Pol'!G189</f>
        <v>0</v>
      </c>
      <c r="J125" s="191" t="str">
        <f>IF(I214=0,"",I125/I214*100)</f>
        <v/>
      </c>
    </row>
    <row r="126" spans="1:10" ht="36.75" customHeight="1" x14ac:dyDescent="0.2">
      <c r="A126" s="180"/>
      <c r="B126" s="185" t="s">
        <v>191</v>
      </c>
      <c r="C126" s="186" t="s">
        <v>192</v>
      </c>
      <c r="D126" s="187"/>
      <c r="E126" s="187"/>
      <c r="F126" s="193" t="s">
        <v>24</v>
      </c>
      <c r="G126" s="194"/>
      <c r="H126" s="194"/>
      <c r="I126" s="194">
        <f>'01 14 Pol'!G191</f>
        <v>0</v>
      </c>
      <c r="J126" s="191" t="str">
        <f>IF(I214=0,"",I126/I214*100)</f>
        <v/>
      </c>
    </row>
    <row r="127" spans="1:10" ht="36.75" customHeight="1" x14ac:dyDescent="0.2">
      <c r="A127" s="180"/>
      <c r="B127" s="185" t="s">
        <v>193</v>
      </c>
      <c r="C127" s="186" t="s">
        <v>194</v>
      </c>
      <c r="D127" s="187"/>
      <c r="E127" s="187"/>
      <c r="F127" s="193" t="s">
        <v>24</v>
      </c>
      <c r="G127" s="194"/>
      <c r="H127" s="194"/>
      <c r="I127" s="194">
        <f>'01 14 Pol'!G194</f>
        <v>0</v>
      </c>
      <c r="J127" s="191" t="str">
        <f>IF(I214=0,"",I127/I214*100)</f>
        <v/>
      </c>
    </row>
    <row r="128" spans="1:10" ht="36.75" customHeight="1" x14ac:dyDescent="0.2">
      <c r="A128" s="180"/>
      <c r="B128" s="185" t="s">
        <v>195</v>
      </c>
      <c r="C128" s="186" t="s">
        <v>196</v>
      </c>
      <c r="D128" s="187"/>
      <c r="E128" s="187"/>
      <c r="F128" s="193" t="s">
        <v>24</v>
      </c>
      <c r="G128" s="194"/>
      <c r="H128" s="194"/>
      <c r="I128" s="194">
        <f>'01 14 Pol'!G201</f>
        <v>0</v>
      </c>
      <c r="J128" s="191" t="str">
        <f>IF(I214=0,"",I128/I214*100)</f>
        <v/>
      </c>
    </row>
    <row r="129" spans="1:10" ht="36.75" customHeight="1" x14ac:dyDescent="0.2">
      <c r="A129" s="180"/>
      <c r="B129" s="185" t="s">
        <v>197</v>
      </c>
      <c r="C129" s="186" t="s">
        <v>198</v>
      </c>
      <c r="D129" s="187"/>
      <c r="E129" s="187"/>
      <c r="F129" s="193" t="s">
        <v>24</v>
      </c>
      <c r="G129" s="194"/>
      <c r="H129" s="194"/>
      <c r="I129" s="194">
        <f>'01 14 Pol'!G204</f>
        <v>0</v>
      </c>
      <c r="J129" s="191" t="str">
        <f>IF(I214=0,"",I129/I214*100)</f>
        <v/>
      </c>
    </row>
    <row r="130" spans="1:10" ht="36.75" customHeight="1" x14ac:dyDescent="0.2">
      <c r="A130" s="180"/>
      <c r="B130" s="185" t="s">
        <v>199</v>
      </c>
      <c r="C130" s="186" t="s">
        <v>200</v>
      </c>
      <c r="D130" s="187"/>
      <c r="E130" s="187"/>
      <c r="F130" s="193" t="s">
        <v>24</v>
      </c>
      <c r="G130" s="194"/>
      <c r="H130" s="194"/>
      <c r="I130" s="194">
        <f>'01 14 Pol'!G215</f>
        <v>0</v>
      </c>
      <c r="J130" s="191" t="str">
        <f>IF(I214=0,"",I130/I214*100)</f>
        <v/>
      </c>
    </row>
    <row r="131" spans="1:10" ht="36.75" customHeight="1" x14ac:dyDescent="0.2">
      <c r="A131" s="180"/>
      <c r="B131" s="185" t="s">
        <v>201</v>
      </c>
      <c r="C131" s="186" t="s">
        <v>202</v>
      </c>
      <c r="D131" s="187"/>
      <c r="E131" s="187"/>
      <c r="F131" s="193" t="s">
        <v>24</v>
      </c>
      <c r="G131" s="194"/>
      <c r="H131" s="194"/>
      <c r="I131" s="194">
        <f>'01 14 Pol'!G43</f>
        <v>0</v>
      </c>
      <c r="J131" s="191" t="str">
        <f>IF(I214=0,"",I131/I214*100)</f>
        <v/>
      </c>
    </row>
    <row r="132" spans="1:10" ht="36.75" customHeight="1" x14ac:dyDescent="0.2">
      <c r="A132" s="180"/>
      <c r="B132" s="185" t="s">
        <v>203</v>
      </c>
      <c r="C132" s="186" t="s">
        <v>204</v>
      </c>
      <c r="D132" s="187"/>
      <c r="E132" s="187"/>
      <c r="F132" s="193" t="s">
        <v>24</v>
      </c>
      <c r="G132" s="194"/>
      <c r="H132" s="194"/>
      <c r="I132" s="194">
        <f>'01 14 Pol'!G219</f>
        <v>0</v>
      </c>
      <c r="J132" s="191" t="str">
        <f>IF(I214=0,"",I132/I214*100)</f>
        <v/>
      </c>
    </row>
    <row r="133" spans="1:10" ht="36.75" customHeight="1" x14ac:dyDescent="0.2">
      <c r="A133" s="180"/>
      <c r="B133" s="185" t="s">
        <v>205</v>
      </c>
      <c r="C133" s="186" t="s">
        <v>206</v>
      </c>
      <c r="D133" s="187"/>
      <c r="E133" s="187"/>
      <c r="F133" s="193" t="s">
        <v>24</v>
      </c>
      <c r="G133" s="194"/>
      <c r="H133" s="194"/>
      <c r="I133" s="194">
        <f>'01 14 Pol'!G221</f>
        <v>0</v>
      </c>
      <c r="J133" s="191" t="str">
        <f>IF(I214=0,"",I133/I214*100)</f>
        <v/>
      </c>
    </row>
    <row r="134" spans="1:10" ht="36.75" customHeight="1" x14ac:dyDescent="0.2">
      <c r="A134" s="180"/>
      <c r="B134" s="185" t="s">
        <v>207</v>
      </c>
      <c r="C134" s="186" t="s">
        <v>208</v>
      </c>
      <c r="D134" s="187"/>
      <c r="E134" s="187"/>
      <c r="F134" s="193" t="s">
        <v>24</v>
      </c>
      <c r="G134" s="194"/>
      <c r="H134" s="194"/>
      <c r="I134" s="194">
        <f>'01 14 Pol'!G224</f>
        <v>0</v>
      </c>
      <c r="J134" s="191" t="str">
        <f>IF(I214=0,"",I134/I214*100)</f>
        <v/>
      </c>
    </row>
    <row r="135" spans="1:10" ht="36.75" customHeight="1" x14ac:dyDescent="0.2">
      <c r="A135" s="180"/>
      <c r="B135" s="185" t="s">
        <v>209</v>
      </c>
      <c r="C135" s="186" t="s">
        <v>210</v>
      </c>
      <c r="D135" s="187"/>
      <c r="E135" s="187"/>
      <c r="F135" s="193" t="s">
        <v>24</v>
      </c>
      <c r="G135" s="194"/>
      <c r="H135" s="194"/>
      <c r="I135" s="194">
        <f>'01 14 Pol'!G226</f>
        <v>0</v>
      </c>
      <c r="J135" s="191" t="str">
        <f>IF(I214=0,"",I135/I214*100)</f>
        <v/>
      </c>
    </row>
    <row r="136" spans="1:10" ht="36.75" customHeight="1" x14ac:dyDescent="0.2">
      <c r="A136" s="180"/>
      <c r="B136" s="185" t="s">
        <v>211</v>
      </c>
      <c r="C136" s="186" t="s">
        <v>212</v>
      </c>
      <c r="D136" s="187"/>
      <c r="E136" s="187"/>
      <c r="F136" s="193" t="s">
        <v>24</v>
      </c>
      <c r="G136" s="194"/>
      <c r="H136" s="194"/>
      <c r="I136" s="194">
        <f>'01 14 Pol'!G229</f>
        <v>0</v>
      </c>
      <c r="J136" s="191" t="str">
        <f>IF(I214=0,"",I136/I214*100)</f>
        <v/>
      </c>
    </row>
    <row r="137" spans="1:10" ht="36.75" customHeight="1" x14ac:dyDescent="0.2">
      <c r="A137" s="180"/>
      <c r="B137" s="185" t="s">
        <v>213</v>
      </c>
      <c r="C137" s="186" t="s">
        <v>214</v>
      </c>
      <c r="D137" s="187"/>
      <c r="E137" s="187"/>
      <c r="F137" s="193" t="s">
        <v>24</v>
      </c>
      <c r="G137" s="194"/>
      <c r="H137" s="194"/>
      <c r="I137" s="194">
        <f>'01 14 Pol'!G231</f>
        <v>0</v>
      </c>
      <c r="J137" s="191" t="str">
        <f>IF(I214=0,"",I137/I214*100)</f>
        <v/>
      </c>
    </row>
    <row r="138" spans="1:10" ht="36.75" customHeight="1" x14ac:dyDescent="0.2">
      <c r="A138" s="180"/>
      <c r="B138" s="185" t="s">
        <v>215</v>
      </c>
      <c r="C138" s="186"/>
      <c r="D138" s="187"/>
      <c r="E138" s="187"/>
      <c r="F138" s="193" t="s">
        <v>24</v>
      </c>
      <c r="G138" s="194"/>
      <c r="H138" s="194"/>
      <c r="I138" s="194">
        <f>'01 16 Pol'!G78+'01 31 Pol'!G25</f>
        <v>0</v>
      </c>
      <c r="J138" s="191" t="str">
        <f>IF(I214=0,"",I138/I214*100)</f>
        <v/>
      </c>
    </row>
    <row r="139" spans="1:10" ht="36.75" customHeight="1" x14ac:dyDescent="0.2">
      <c r="A139" s="180"/>
      <c r="B139" s="185" t="s">
        <v>215</v>
      </c>
      <c r="C139" s="186" t="s">
        <v>216</v>
      </c>
      <c r="D139" s="187"/>
      <c r="E139" s="187"/>
      <c r="F139" s="193" t="s">
        <v>24</v>
      </c>
      <c r="G139" s="194"/>
      <c r="H139" s="194"/>
      <c r="I139" s="194">
        <f>'01 14 Pol'!G46</f>
        <v>0</v>
      </c>
      <c r="J139" s="191" t="str">
        <f>IF(I214=0,"",I139/I214*100)</f>
        <v/>
      </c>
    </row>
    <row r="140" spans="1:10" ht="36.75" customHeight="1" x14ac:dyDescent="0.2">
      <c r="A140" s="180"/>
      <c r="B140" s="185" t="s">
        <v>217</v>
      </c>
      <c r="C140" s="186" t="s">
        <v>218</v>
      </c>
      <c r="D140" s="187"/>
      <c r="E140" s="187"/>
      <c r="F140" s="193" t="s">
        <v>24</v>
      </c>
      <c r="G140" s="194"/>
      <c r="H140" s="194"/>
      <c r="I140" s="194">
        <f>'01 14 Pol'!G233</f>
        <v>0</v>
      </c>
      <c r="J140" s="191" t="str">
        <f>IF(I214=0,"",I140/I214*100)</f>
        <v/>
      </c>
    </row>
    <row r="141" spans="1:10" ht="36.75" customHeight="1" x14ac:dyDescent="0.2">
      <c r="A141" s="180"/>
      <c r="B141" s="185" t="s">
        <v>219</v>
      </c>
      <c r="C141" s="186" t="s">
        <v>220</v>
      </c>
      <c r="D141" s="187"/>
      <c r="E141" s="187"/>
      <c r="F141" s="193" t="s">
        <v>24</v>
      </c>
      <c r="G141" s="194"/>
      <c r="H141" s="194"/>
      <c r="I141" s="194">
        <f>'01 14 Pol'!G236</f>
        <v>0</v>
      </c>
      <c r="J141" s="191" t="str">
        <f>IF(I214=0,"",I141/I214*100)</f>
        <v/>
      </c>
    </row>
    <row r="142" spans="1:10" ht="36.75" customHeight="1" x14ac:dyDescent="0.2">
      <c r="A142" s="180"/>
      <c r="B142" s="185" t="s">
        <v>221</v>
      </c>
      <c r="C142" s="186" t="s">
        <v>222</v>
      </c>
      <c r="D142" s="187"/>
      <c r="E142" s="187"/>
      <c r="F142" s="193" t="s">
        <v>24</v>
      </c>
      <c r="G142" s="194"/>
      <c r="H142" s="194"/>
      <c r="I142" s="194">
        <f>'01 14 Pol'!G238</f>
        <v>0</v>
      </c>
      <c r="J142" s="191" t="str">
        <f>IF(I214=0,"",I142/I214*100)</f>
        <v/>
      </c>
    </row>
    <row r="143" spans="1:10" ht="36.75" customHeight="1" x14ac:dyDescent="0.2">
      <c r="A143" s="180"/>
      <c r="B143" s="185" t="s">
        <v>223</v>
      </c>
      <c r="C143" s="186" t="s">
        <v>224</v>
      </c>
      <c r="D143" s="187"/>
      <c r="E143" s="187"/>
      <c r="F143" s="193" t="s">
        <v>24</v>
      </c>
      <c r="G143" s="194"/>
      <c r="H143" s="194"/>
      <c r="I143" s="194">
        <f>'01 14 Pol'!G240</f>
        <v>0</v>
      </c>
      <c r="J143" s="191" t="str">
        <f>IF(I214=0,"",I143/I214*100)</f>
        <v/>
      </c>
    </row>
    <row r="144" spans="1:10" ht="36.75" customHeight="1" x14ac:dyDescent="0.2">
      <c r="A144" s="180"/>
      <c r="B144" s="185" t="s">
        <v>225</v>
      </c>
      <c r="C144" s="186" t="s">
        <v>226</v>
      </c>
      <c r="D144" s="187"/>
      <c r="E144" s="187"/>
      <c r="F144" s="193" t="s">
        <v>24</v>
      </c>
      <c r="G144" s="194"/>
      <c r="H144" s="194"/>
      <c r="I144" s="194">
        <f>'01 14 Pol'!G243</f>
        <v>0</v>
      </c>
      <c r="J144" s="191" t="str">
        <f>IF(I214=0,"",I144/I214*100)</f>
        <v/>
      </c>
    </row>
    <row r="145" spans="1:10" ht="36.75" customHeight="1" x14ac:dyDescent="0.2">
      <c r="A145" s="180"/>
      <c r="B145" s="185" t="s">
        <v>227</v>
      </c>
      <c r="C145" s="186" t="s">
        <v>228</v>
      </c>
      <c r="D145" s="187"/>
      <c r="E145" s="187"/>
      <c r="F145" s="193" t="s">
        <v>24</v>
      </c>
      <c r="G145" s="194"/>
      <c r="H145" s="194"/>
      <c r="I145" s="194">
        <f>'01 14 Pol'!G245</f>
        <v>0</v>
      </c>
      <c r="J145" s="191" t="str">
        <f>IF(I214=0,"",I145/I214*100)</f>
        <v/>
      </c>
    </row>
    <row r="146" spans="1:10" ht="36.75" customHeight="1" x14ac:dyDescent="0.2">
      <c r="A146" s="180"/>
      <c r="B146" s="185" t="s">
        <v>229</v>
      </c>
      <c r="C146" s="186" t="s">
        <v>230</v>
      </c>
      <c r="D146" s="187"/>
      <c r="E146" s="187"/>
      <c r="F146" s="193" t="s">
        <v>24</v>
      </c>
      <c r="G146" s="194"/>
      <c r="H146" s="194"/>
      <c r="I146" s="194">
        <f>'01 14 Pol'!G248</f>
        <v>0</v>
      </c>
      <c r="J146" s="191" t="str">
        <f>IF(I214=0,"",I146/I214*100)</f>
        <v/>
      </c>
    </row>
    <row r="147" spans="1:10" ht="36.75" customHeight="1" x14ac:dyDescent="0.2">
      <c r="A147" s="180"/>
      <c r="B147" s="185" t="s">
        <v>231</v>
      </c>
      <c r="C147" s="186" t="s">
        <v>220</v>
      </c>
      <c r="D147" s="187"/>
      <c r="E147" s="187"/>
      <c r="F147" s="193" t="s">
        <v>24</v>
      </c>
      <c r="G147" s="194"/>
      <c r="H147" s="194"/>
      <c r="I147" s="194">
        <f>'01 14 Pol'!G250</f>
        <v>0</v>
      </c>
      <c r="J147" s="191" t="str">
        <f>IF(I214=0,"",I147/I214*100)</f>
        <v/>
      </c>
    </row>
    <row r="148" spans="1:10" ht="36.75" customHeight="1" x14ac:dyDescent="0.2">
      <c r="A148" s="180"/>
      <c r="B148" s="185" t="s">
        <v>232</v>
      </c>
      <c r="C148" s="186"/>
      <c r="D148" s="187"/>
      <c r="E148" s="187"/>
      <c r="F148" s="193" t="s">
        <v>24</v>
      </c>
      <c r="G148" s="194"/>
      <c r="H148" s="194"/>
      <c r="I148" s="194">
        <f>'01 16 Pol'!G80+'01 31 Pol'!G27</f>
        <v>0</v>
      </c>
      <c r="J148" s="191" t="str">
        <f>IF(I214=0,"",I148/I214*100)</f>
        <v/>
      </c>
    </row>
    <row r="149" spans="1:10" ht="36.75" customHeight="1" x14ac:dyDescent="0.2">
      <c r="A149" s="180"/>
      <c r="B149" s="185" t="s">
        <v>232</v>
      </c>
      <c r="C149" s="186" t="s">
        <v>233</v>
      </c>
      <c r="D149" s="187"/>
      <c r="E149" s="187"/>
      <c r="F149" s="193" t="s">
        <v>24</v>
      </c>
      <c r="G149" s="194"/>
      <c r="H149" s="194"/>
      <c r="I149" s="194">
        <f>'01 14 Pol'!G48</f>
        <v>0</v>
      </c>
      <c r="J149" s="191" t="str">
        <f>IF(I214=0,"",I149/I214*100)</f>
        <v/>
      </c>
    </row>
    <row r="150" spans="1:10" ht="36.75" customHeight="1" x14ac:dyDescent="0.2">
      <c r="A150" s="180"/>
      <c r="B150" s="185" t="s">
        <v>234</v>
      </c>
      <c r="C150" s="186" t="s">
        <v>235</v>
      </c>
      <c r="D150" s="187"/>
      <c r="E150" s="187"/>
      <c r="F150" s="193" t="s">
        <v>24</v>
      </c>
      <c r="G150" s="194"/>
      <c r="H150" s="194"/>
      <c r="I150" s="194">
        <f>'01 14 Pol'!G253</f>
        <v>0</v>
      </c>
      <c r="J150" s="191" t="str">
        <f>IF(I214=0,"",I150/I214*100)</f>
        <v/>
      </c>
    </row>
    <row r="151" spans="1:10" ht="36.75" customHeight="1" x14ac:dyDescent="0.2">
      <c r="A151" s="180"/>
      <c r="B151" s="185" t="s">
        <v>236</v>
      </c>
      <c r="C151" s="186" t="s">
        <v>237</v>
      </c>
      <c r="D151" s="187"/>
      <c r="E151" s="187"/>
      <c r="F151" s="193" t="s">
        <v>24</v>
      </c>
      <c r="G151" s="194"/>
      <c r="H151" s="194"/>
      <c r="I151" s="194">
        <f>'01 14 Pol'!G257</f>
        <v>0</v>
      </c>
      <c r="J151" s="191" t="str">
        <f>IF(I214=0,"",I151/I214*100)</f>
        <v/>
      </c>
    </row>
    <row r="152" spans="1:10" ht="36.75" customHeight="1" x14ac:dyDescent="0.2">
      <c r="A152" s="180"/>
      <c r="B152" s="185" t="s">
        <v>238</v>
      </c>
      <c r="C152" s="186" t="s">
        <v>239</v>
      </c>
      <c r="D152" s="187"/>
      <c r="E152" s="187"/>
      <c r="F152" s="193" t="s">
        <v>24</v>
      </c>
      <c r="G152" s="194"/>
      <c r="H152" s="194"/>
      <c r="I152" s="194">
        <f>'01 14 Pol'!G259</f>
        <v>0</v>
      </c>
      <c r="J152" s="191" t="str">
        <f>IF(I214=0,"",I152/I214*100)</f>
        <v/>
      </c>
    </row>
    <row r="153" spans="1:10" ht="36.75" customHeight="1" x14ac:dyDescent="0.2">
      <c r="A153" s="180"/>
      <c r="B153" s="185" t="s">
        <v>240</v>
      </c>
      <c r="C153" s="186" t="s">
        <v>241</v>
      </c>
      <c r="D153" s="187"/>
      <c r="E153" s="187"/>
      <c r="F153" s="193" t="s">
        <v>24</v>
      </c>
      <c r="G153" s="194"/>
      <c r="H153" s="194"/>
      <c r="I153" s="194">
        <f>'01 14 Pol'!G261</f>
        <v>0</v>
      </c>
      <c r="J153" s="191" t="str">
        <f>IF(I214=0,"",I153/I214*100)</f>
        <v/>
      </c>
    </row>
    <row r="154" spans="1:10" ht="36.75" customHeight="1" x14ac:dyDescent="0.2">
      <c r="A154" s="180"/>
      <c r="B154" s="185" t="s">
        <v>242</v>
      </c>
      <c r="C154" s="186" t="s">
        <v>243</v>
      </c>
      <c r="D154" s="187"/>
      <c r="E154" s="187"/>
      <c r="F154" s="193" t="s">
        <v>24</v>
      </c>
      <c r="G154" s="194"/>
      <c r="H154" s="194"/>
      <c r="I154" s="194">
        <f>'01 14 Pol'!G51</f>
        <v>0</v>
      </c>
      <c r="J154" s="191" t="str">
        <f>IF(I214=0,"",I154/I214*100)</f>
        <v/>
      </c>
    </row>
    <row r="155" spans="1:10" ht="36.75" customHeight="1" x14ac:dyDescent="0.2">
      <c r="A155" s="180"/>
      <c r="B155" s="185" t="s">
        <v>244</v>
      </c>
      <c r="C155" s="186" t="s">
        <v>245</v>
      </c>
      <c r="D155" s="187"/>
      <c r="E155" s="187"/>
      <c r="F155" s="193" t="s">
        <v>24</v>
      </c>
      <c r="G155" s="194"/>
      <c r="H155" s="194"/>
      <c r="I155" s="194">
        <f>'01 12 Pol'!G8</f>
        <v>0</v>
      </c>
      <c r="J155" s="191" t="str">
        <f>IF(I214=0,"",I155/I214*100)</f>
        <v/>
      </c>
    </row>
    <row r="156" spans="1:10" ht="36.75" customHeight="1" x14ac:dyDescent="0.2">
      <c r="A156" s="180"/>
      <c r="B156" s="185" t="s">
        <v>244</v>
      </c>
      <c r="C156" s="186" t="s">
        <v>246</v>
      </c>
      <c r="D156" s="187"/>
      <c r="E156" s="187"/>
      <c r="F156" s="193" t="s">
        <v>24</v>
      </c>
      <c r="G156" s="194"/>
      <c r="H156" s="194"/>
      <c r="I156" s="194">
        <f>'01 9 Pol'!G8</f>
        <v>0</v>
      </c>
      <c r="J156" s="191" t="str">
        <f>IF(I214=0,"",I156/I214*100)</f>
        <v/>
      </c>
    </row>
    <row r="157" spans="1:10" ht="36.75" customHeight="1" x14ac:dyDescent="0.2">
      <c r="A157" s="180"/>
      <c r="B157" s="185" t="s">
        <v>244</v>
      </c>
      <c r="C157" s="186" t="s">
        <v>247</v>
      </c>
      <c r="D157" s="187"/>
      <c r="E157" s="187"/>
      <c r="F157" s="193" t="s">
        <v>24</v>
      </c>
      <c r="G157" s="194"/>
      <c r="H157" s="194"/>
      <c r="I157" s="194">
        <f>'01 24 Pol'!G8+'01 25 Pol'!G8+'01 26 Pol'!G8+'01 27 Pol'!G8+'01 3 Pol'!G8+'01 36 Pol'!G8</f>
        <v>0</v>
      </c>
      <c r="J157" s="191" t="str">
        <f>IF(I214=0,"",I157/I214*100)</f>
        <v/>
      </c>
    </row>
    <row r="158" spans="1:10" ht="36.75" customHeight="1" x14ac:dyDescent="0.2">
      <c r="A158" s="180"/>
      <c r="B158" s="185" t="s">
        <v>63</v>
      </c>
      <c r="C158" s="186" t="s">
        <v>248</v>
      </c>
      <c r="D158" s="187"/>
      <c r="E158" s="187"/>
      <c r="F158" s="193" t="s">
        <v>24</v>
      </c>
      <c r="G158" s="194"/>
      <c r="H158" s="194"/>
      <c r="I158" s="194">
        <f>'01 24 Pol'!G101+'01 3 Pol'!G53</f>
        <v>0</v>
      </c>
      <c r="J158" s="191" t="str">
        <f>IF(I214=0,"",I158/I214*100)</f>
        <v/>
      </c>
    </row>
    <row r="159" spans="1:10" ht="36.75" customHeight="1" x14ac:dyDescent="0.2">
      <c r="A159" s="180"/>
      <c r="B159" s="185" t="s">
        <v>79</v>
      </c>
      <c r="C159" s="186" t="s">
        <v>249</v>
      </c>
      <c r="D159" s="187"/>
      <c r="E159" s="187"/>
      <c r="F159" s="193" t="s">
        <v>24</v>
      </c>
      <c r="G159" s="194"/>
      <c r="H159" s="194"/>
      <c r="I159" s="194">
        <f>'01 24 Pol'!G115+'01 3 Pol'!G68+'01 3 Pol'!G1561+'01 36 Pol'!G33</f>
        <v>0</v>
      </c>
      <c r="J159" s="191" t="str">
        <f>IF(I214=0,"",I159/I214*100)</f>
        <v/>
      </c>
    </row>
    <row r="160" spans="1:10" ht="36.75" customHeight="1" x14ac:dyDescent="0.2">
      <c r="A160" s="180"/>
      <c r="B160" s="185" t="s">
        <v>250</v>
      </c>
      <c r="C160" s="186" t="s">
        <v>251</v>
      </c>
      <c r="D160" s="187"/>
      <c r="E160" s="187"/>
      <c r="F160" s="193" t="s">
        <v>24</v>
      </c>
      <c r="G160" s="194"/>
      <c r="H160" s="194"/>
      <c r="I160" s="194">
        <f>'01 24 Pol'!G123+'01 25 Pol'!G51+'01 26 Pol'!G53+'01 27 Pol'!G54+'01 3 Pol'!G148</f>
        <v>0</v>
      </c>
      <c r="J160" s="191" t="str">
        <f>IF(I214=0,"",I160/I214*100)</f>
        <v/>
      </c>
    </row>
    <row r="161" spans="1:10" ht="36.75" customHeight="1" x14ac:dyDescent="0.2">
      <c r="A161" s="180"/>
      <c r="B161" s="185" t="s">
        <v>93</v>
      </c>
      <c r="C161" s="186" t="s">
        <v>252</v>
      </c>
      <c r="D161" s="187"/>
      <c r="E161" s="187"/>
      <c r="F161" s="193" t="s">
        <v>24</v>
      </c>
      <c r="G161" s="194"/>
      <c r="H161" s="194"/>
      <c r="I161" s="194">
        <f>'01 36 Pol'!G36</f>
        <v>0</v>
      </c>
      <c r="J161" s="191" t="str">
        <f>IF(I214=0,"",I161/I214*100)</f>
        <v/>
      </c>
    </row>
    <row r="162" spans="1:10" ht="36.75" customHeight="1" x14ac:dyDescent="0.2">
      <c r="A162" s="180"/>
      <c r="B162" s="185" t="s">
        <v>93</v>
      </c>
      <c r="C162" s="186" t="s">
        <v>253</v>
      </c>
      <c r="D162" s="187"/>
      <c r="E162" s="187"/>
      <c r="F162" s="193" t="s">
        <v>24</v>
      </c>
      <c r="G162" s="194"/>
      <c r="H162" s="194"/>
      <c r="I162" s="194">
        <f>'01 24 Pol'!G125</f>
        <v>0</v>
      </c>
      <c r="J162" s="191" t="str">
        <f>IF(I214=0,"",I162/I214*100)</f>
        <v/>
      </c>
    </row>
    <row r="163" spans="1:10" ht="36.75" customHeight="1" x14ac:dyDescent="0.2">
      <c r="A163" s="180"/>
      <c r="B163" s="185" t="s">
        <v>254</v>
      </c>
      <c r="C163" s="186" t="s">
        <v>255</v>
      </c>
      <c r="D163" s="187"/>
      <c r="E163" s="187"/>
      <c r="F163" s="193" t="s">
        <v>24</v>
      </c>
      <c r="G163" s="194"/>
      <c r="H163" s="194"/>
      <c r="I163" s="194">
        <f>'01 24 Pol'!G194+'01 3 Pol'!G171+'01 3 Pol'!G799+'01 3 Pol'!G1564+'01 3 Pol'!G1573</f>
        <v>0</v>
      </c>
      <c r="J163" s="191" t="str">
        <f>IF(I214=0,"",I163/I214*100)</f>
        <v/>
      </c>
    </row>
    <row r="164" spans="1:10" ht="36.75" customHeight="1" x14ac:dyDescent="0.2">
      <c r="A164" s="180"/>
      <c r="B164" s="185" t="s">
        <v>256</v>
      </c>
      <c r="C164" s="186" t="s">
        <v>257</v>
      </c>
      <c r="D164" s="187"/>
      <c r="E164" s="187"/>
      <c r="F164" s="193" t="s">
        <v>24</v>
      </c>
      <c r="G164" s="194"/>
      <c r="H164" s="194"/>
      <c r="I164" s="194">
        <f>'01 25 Pol'!G56+'01 26 Pol'!G58+'01 27 Pol'!G59</f>
        <v>0</v>
      </c>
      <c r="J164" s="191" t="str">
        <f>IF(I214=0,"",I164/I214*100)</f>
        <v/>
      </c>
    </row>
    <row r="165" spans="1:10" ht="36.75" customHeight="1" x14ac:dyDescent="0.2">
      <c r="A165" s="180"/>
      <c r="B165" s="185" t="s">
        <v>97</v>
      </c>
      <c r="C165" s="186" t="s">
        <v>258</v>
      </c>
      <c r="D165" s="187"/>
      <c r="E165" s="187"/>
      <c r="F165" s="193" t="s">
        <v>24</v>
      </c>
      <c r="G165" s="194"/>
      <c r="H165" s="194"/>
      <c r="I165" s="194">
        <f>'01 24 Pol'!G199+'01 3 Pol'!G332</f>
        <v>0</v>
      </c>
      <c r="J165" s="191" t="str">
        <f>IF(I214=0,"",I165/I214*100)</f>
        <v/>
      </c>
    </row>
    <row r="166" spans="1:10" ht="36.75" customHeight="1" x14ac:dyDescent="0.2">
      <c r="A166" s="180"/>
      <c r="B166" s="185" t="s">
        <v>259</v>
      </c>
      <c r="C166" s="186" t="s">
        <v>260</v>
      </c>
      <c r="D166" s="187"/>
      <c r="E166" s="187"/>
      <c r="F166" s="193" t="s">
        <v>24</v>
      </c>
      <c r="G166" s="194"/>
      <c r="H166" s="194"/>
      <c r="I166" s="194">
        <f>'01 3 Pol'!G510</f>
        <v>0</v>
      </c>
      <c r="J166" s="191" t="str">
        <f>IF(I214=0,"",I166/I214*100)</f>
        <v/>
      </c>
    </row>
    <row r="167" spans="1:10" ht="36.75" customHeight="1" x14ac:dyDescent="0.2">
      <c r="A167" s="180"/>
      <c r="B167" s="185" t="s">
        <v>261</v>
      </c>
      <c r="C167" s="186" t="s">
        <v>262</v>
      </c>
      <c r="D167" s="187"/>
      <c r="E167" s="187"/>
      <c r="F167" s="193" t="s">
        <v>24</v>
      </c>
      <c r="G167" s="194"/>
      <c r="H167" s="194"/>
      <c r="I167" s="194">
        <f>'01 24 Pol'!G253+'01 3 Pol'!G535</f>
        <v>0</v>
      </c>
      <c r="J167" s="191" t="str">
        <f>IF(I214=0,"",I167/I214*100)</f>
        <v/>
      </c>
    </row>
    <row r="168" spans="1:10" ht="36.75" customHeight="1" x14ac:dyDescent="0.2">
      <c r="A168" s="180"/>
      <c r="B168" s="185" t="s">
        <v>261</v>
      </c>
      <c r="C168" s="186" t="s">
        <v>263</v>
      </c>
      <c r="D168" s="187"/>
      <c r="E168" s="187"/>
      <c r="F168" s="193" t="s">
        <v>24</v>
      </c>
      <c r="G168" s="194"/>
      <c r="H168" s="194"/>
      <c r="I168" s="194">
        <f>'01 12 Pol'!G256</f>
        <v>0</v>
      </c>
      <c r="J168" s="191" t="str">
        <f>IF(I214=0,"",I168/I214*100)</f>
        <v/>
      </c>
    </row>
    <row r="169" spans="1:10" ht="36.75" customHeight="1" x14ac:dyDescent="0.2">
      <c r="A169" s="180"/>
      <c r="B169" s="185" t="s">
        <v>264</v>
      </c>
      <c r="C169" s="186" t="s">
        <v>265</v>
      </c>
      <c r="D169" s="187"/>
      <c r="E169" s="187"/>
      <c r="F169" s="193" t="s">
        <v>24</v>
      </c>
      <c r="G169" s="194"/>
      <c r="H169" s="194"/>
      <c r="I169" s="194">
        <f>'01 24 Pol'!G264+'01 25 Pol'!G117+'01 26 Pol'!G80+'01 27 Pol'!G74</f>
        <v>0</v>
      </c>
      <c r="J169" s="191" t="str">
        <f>IF(I214=0,"",I169/I214*100)</f>
        <v/>
      </c>
    </row>
    <row r="170" spans="1:10" ht="36.75" customHeight="1" x14ac:dyDescent="0.2">
      <c r="A170" s="180"/>
      <c r="B170" s="185" t="s">
        <v>266</v>
      </c>
      <c r="C170" s="186" t="s">
        <v>267</v>
      </c>
      <c r="D170" s="187"/>
      <c r="E170" s="187"/>
      <c r="F170" s="193" t="s">
        <v>24</v>
      </c>
      <c r="G170" s="194"/>
      <c r="H170" s="194"/>
      <c r="I170" s="194">
        <f>'01 12 Pol'!G274</f>
        <v>0</v>
      </c>
      <c r="J170" s="191" t="str">
        <f>IF(I214=0,"",I170/I214*100)</f>
        <v/>
      </c>
    </row>
    <row r="171" spans="1:10" ht="36.75" customHeight="1" x14ac:dyDescent="0.2">
      <c r="A171" s="180"/>
      <c r="B171" s="185" t="s">
        <v>268</v>
      </c>
      <c r="C171" s="186" t="s">
        <v>269</v>
      </c>
      <c r="D171" s="187"/>
      <c r="E171" s="187"/>
      <c r="F171" s="193" t="s">
        <v>24</v>
      </c>
      <c r="G171" s="194"/>
      <c r="H171" s="194"/>
      <c r="I171" s="194">
        <f>'01 23 Pol'!G33</f>
        <v>0</v>
      </c>
      <c r="J171" s="191" t="str">
        <f>IF(I214=0,"",I171/I214*100)</f>
        <v/>
      </c>
    </row>
    <row r="172" spans="1:10" ht="36.75" customHeight="1" x14ac:dyDescent="0.2">
      <c r="A172" s="180"/>
      <c r="B172" s="185" t="s">
        <v>270</v>
      </c>
      <c r="C172" s="186" t="s">
        <v>271</v>
      </c>
      <c r="D172" s="187"/>
      <c r="E172" s="187"/>
      <c r="F172" s="193" t="s">
        <v>24</v>
      </c>
      <c r="G172" s="194"/>
      <c r="H172" s="194"/>
      <c r="I172" s="194">
        <f>'01 23 Pol'!G57</f>
        <v>0</v>
      </c>
      <c r="J172" s="191" t="str">
        <f>IF(I214=0,"",I172/I214*100)</f>
        <v/>
      </c>
    </row>
    <row r="173" spans="1:10" ht="36.75" customHeight="1" x14ac:dyDescent="0.2">
      <c r="A173" s="180"/>
      <c r="B173" s="185" t="s">
        <v>272</v>
      </c>
      <c r="C173" s="186"/>
      <c r="D173" s="187"/>
      <c r="E173" s="187"/>
      <c r="F173" s="193" t="s">
        <v>24</v>
      </c>
      <c r="G173" s="194"/>
      <c r="H173" s="194"/>
      <c r="I173" s="194">
        <f>'01 19 Pol'!G15+'01 20 Pol'!G8</f>
        <v>0</v>
      </c>
      <c r="J173" s="191" t="str">
        <f>IF(I214=0,"",I173/I214*100)</f>
        <v/>
      </c>
    </row>
    <row r="174" spans="1:10" ht="36.75" customHeight="1" x14ac:dyDescent="0.2">
      <c r="A174" s="180"/>
      <c r="B174" s="185" t="s">
        <v>273</v>
      </c>
      <c r="C174" s="186"/>
      <c r="D174" s="187"/>
      <c r="E174" s="187"/>
      <c r="F174" s="193" t="s">
        <v>24</v>
      </c>
      <c r="G174" s="194"/>
      <c r="H174" s="194"/>
      <c r="I174" s="194">
        <f>'01 19 Pol'!G33+'01 20 Pol'!G14</f>
        <v>0</v>
      </c>
      <c r="J174" s="191" t="str">
        <f>IF(I214=0,"",I174/I214*100)</f>
        <v/>
      </c>
    </row>
    <row r="175" spans="1:10" ht="36.75" customHeight="1" x14ac:dyDescent="0.2">
      <c r="A175" s="180"/>
      <c r="B175" s="185" t="s">
        <v>274</v>
      </c>
      <c r="C175" s="186" t="s">
        <v>275</v>
      </c>
      <c r="D175" s="187"/>
      <c r="E175" s="187"/>
      <c r="F175" s="193" t="s">
        <v>24</v>
      </c>
      <c r="G175" s="194"/>
      <c r="H175" s="194"/>
      <c r="I175" s="194">
        <f>'01 24 Pol'!G321+'01 3 Pol'!G1341</f>
        <v>0</v>
      </c>
      <c r="J175" s="191" t="str">
        <f>IF(I214=0,"",I175/I214*100)</f>
        <v/>
      </c>
    </row>
    <row r="176" spans="1:10" ht="36.75" customHeight="1" x14ac:dyDescent="0.2">
      <c r="A176" s="180"/>
      <c r="B176" s="185" t="s">
        <v>276</v>
      </c>
      <c r="C176" s="186"/>
      <c r="D176" s="187"/>
      <c r="E176" s="187"/>
      <c r="F176" s="193" t="s">
        <v>24</v>
      </c>
      <c r="G176" s="194"/>
      <c r="H176" s="194"/>
      <c r="I176" s="194">
        <f>'01 19 Pol'!G47</f>
        <v>0</v>
      </c>
      <c r="J176" s="191" t="str">
        <f>IF(I214=0,"",I176/I214*100)</f>
        <v/>
      </c>
    </row>
    <row r="177" spans="1:10" ht="36.75" customHeight="1" x14ac:dyDescent="0.2">
      <c r="A177" s="180"/>
      <c r="B177" s="185" t="s">
        <v>277</v>
      </c>
      <c r="C177" s="186" t="s">
        <v>267</v>
      </c>
      <c r="D177" s="187"/>
      <c r="E177" s="187"/>
      <c r="F177" s="193" t="s">
        <v>24</v>
      </c>
      <c r="G177" s="194"/>
      <c r="H177" s="194"/>
      <c r="I177" s="194">
        <f>'01 24 Pol'!G327</f>
        <v>0</v>
      </c>
      <c r="J177" s="191" t="str">
        <f>IF(I214=0,"",I177/I214*100)</f>
        <v/>
      </c>
    </row>
    <row r="178" spans="1:10" ht="36.75" customHeight="1" x14ac:dyDescent="0.2">
      <c r="A178" s="180"/>
      <c r="B178" s="185" t="s">
        <v>278</v>
      </c>
      <c r="C178" s="186" t="s">
        <v>279</v>
      </c>
      <c r="D178" s="187"/>
      <c r="E178" s="187"/>
      <c r="F178" s="193" t="s">
        <v>24</v>
      </c>
      <c r="G178" s="194"/>
      <c r="H178" s="194"/>
      <c r="I178" s="194">
        <f>'01 3 Pol'!G1352+'01 3 Pol'!G1575</f>
        <v>0</v>
      </c>
      <c r="J178" s="191" t="str">
        <f>IF(I214=0,"",I178/I214*100)</f>
        <v/>
      </c>
    </row>
    <row r="179" spans="1:10" ht="36.75" customHeight="1" x14ac:dyDescent="0.2">
      <c r="A179" s="180"/>
      <c r="B179" s="185" t="s">
        <v>25</v>
      </c>
      <c r="C179" s="186" t="s">
        <v>280</v>
      </c>
      <c r="D179" s="187"/>
      <c r="E179" s="187"/>
      <c r="F179" s="193" t="s">
        <v>24</v>
      </c>
      <c r="G179" s="194"/>
      <c r="H179" s="194"/>
      <c r="I179" s="194">
        <f>'01 5 Pol'!G8</f>
        <v>0</v>
      </c>
      <c r="J179" s="191" t="str">
        <f>IF(I214=0,"",I179/I214*100)</f>
        <v/>
      </c>
    </row>
    <row r="180" spans="1:10" ht="36.75" customHeight="1" x14ac:dyDescent="0.2">
      <c r="A180" s="180"/>
      <c r="B180" s="185" t="s">
        <v>25</v>
      </c>
      <c r="C180" s="186" t="s">
        <v>281</v>
      </c>
      <c r="D180" s="187"/>
      <c r="E180" s="187"/>
      <c r="F180" s="193" t="s">
        <v>24</v>
      </c>
      <c r="G180" s="194"/>
      <c r="H180" s="194"/>
      <c r="I180" s="194">
        <f>'01 7 Pol'!G8</f>
        <v>0</v>
      </c>
      <c r="J180" s="191" t="str">
        <f>IF(I214=0,"",I180/I214*100)</f>
        <v/>
      </c>
    </row>
    <row r="181" spans="1:10" ht="36.75" customHeight="1" x14ac:dyDescent="0.2">
      <c r="A181" s="180"/>
      <c r="B181" s="185" t="s">
        <v>282</v>
      </c>
      <c r="C181" s="186"/>
      <c r="D181" s="187"/>
      <c r="E181" s="187"/>
      <c r="F181" s="193" t="s">
        <v>24</v>
      </c>
      <c r="G181" s="194"/>
      <c r="H181" s="194"/>
      <c r="I181" s="194">
        <f>'01 19 Pol'!G22+'01 20 Pol'!G11+'01 33 Pol'!G8</f>
        <v>0</v>
      </c>
      <c r="J181" s="191" t="str">
        <f>IF(I214=0,"",I181/I214*100)</f>
        <v/>
      </c>
    </row>
    <row r="182" spans="1:10" ht="36.75" customHeight="1" x14ac:dyDescent="0.2">
      <c r="A182" s="180"/>
      <c r="B182" s="185" t="s">
        <v>283</v>
      </c>
      <c r="C182" s="186"/>
      <c r="D182" s="187"/>
      <c r="E182" s="187"/>
      <c r="F182" s="193" t="s">
        <v>24</v>
      </c>
      <c r="G182" s="194"/>
      <c r="H182" s="194"/>
      <c r="I182" s="194">
        <f>'01 19 Pol'!G8</f>
        <v>0</v>
      </c>
      <c r="J182" s="191" t="str">
        <f>IF(I214=0,"",I182/I214*100)</f>
        <v/>
      </c>
    </row>
    <row r="183" spans="1:10" ht="36.75" customHeight="1" x14ac:dyDescent="0.2">
      <c r="A183" s="180"/>
      <c r="B183" s="185" t="s">
        <v>284</v>
      </c>
      <c r="C183" s="186"/>
      <c r="D183" s="187"/>
      <c r="E183" s="187"/>
      <c r="F183" s="193" t="s">
        <v>24</v>
      </c>
      <c r="G183" s="194"/>
      <c r="H183" s="194"/>
      <c r="I183" s="194">
        <f>'01 17 Pol'!G45+'01 18 Pol'!G23+'01 19 Pol'!G55+'01 20 Pol'!G23+'01 21 Pol'!G37+'01 32 Pol'!G26+'01 33 Pol'!G21+'01 34 Pol'!G28</f>
        <v>0</v>
      </c>
      <c r="J183" s="191" t="str">
        <f>IF(I214=0,"",I183/I214*100)</f>
        <v/>
      </c>
    </row>
    <row r="184" spans="1:10" ht="36.75" customHeight="1" x14ac:dyDescent="0.2">
      <c r="A184" s="180"/>
      <c r="B184" s="185" t="s">
        <v>284</v>
      </c>
      <c r="C184" s="186" t="s">
        <v>285</v>
      </c>
      <c r="D184" s="187"/>
      <c r="E184" s="187"/>
      <c r="F184" s="193" t="s">
        <v>24</v>
      </c>
      <c r="G184" s="194"/>
      <c r="H184" s="194"/>
      <c r="I184" s="194">
        <f>'01 23 Pol'!G77</f>
        <v>0</v>
      </c>
      <c r="J184" s="191" t="str">
        <f>IF(I214=0,"",I184/I214*100)</f>
        <v/>
      </c>
    </row>
    <row r="185" spans="1:10" ht="36.75" customHeight="1" x14ac:dyDescent="0.2">
      <c r="A185" s="180"/>
      <c r="B185" s="185" t="s">
        <v>286</v>
      </c>
      <c r="C185" s="186" t="s">
        <v>287</v>
      </c>
      <c r="D185" s="187"/>
      <c r="E185" s="187"/>
      <c r="F185" s="193" t="s">
        <v>24</v>
      </c>
      <c r="G185" s="194"/>
      <c r="H185" s="194"/>
      <c r="I185" s="194">
        <f>'01 2 Pol'!G8</f>
        <v>0</v>
      </c>
      <c r="J185" s="191" t="str">
        <f>IF(I214=0,"",I185/I214*100)</f>
        <v/>
      </c>
    </row>
    <row r="186" spans="1:10" ht="36.75" customHeight="1" x14ac:dyDescent="0.2">
      <c r="A186" s="180"/>
      <c r="B186" s="185" t="s">
        <v>288</v>
      </c>
      <c r="C186" s="186" t="s">
        <v>289</v>
      </c>
      <c r="D186" s="187"/>
      <c r="E186" s="187"/>
      <c r="F186" s="193" t="s">
        <v>24</v>
      </c>
      <c r="G186" s="194"/>
      <c r="H186" s="194"/>
      <c r="I186" s="194">
        <f>'01 2 Pol'!G23</f>
        <v>0</v>
      </c>
      <c r="J186" s="191" t="str">
        <f>IF(I214=0,"",I186/I214*100)</f>
        <v/>
      </c>
    </row>
    <row r="187" spans="1:10" ht="36.75" customHeight="1" x14ac:dyDescent="0.2">
      <c r="A187" s="180"/>
      <c r="B187" s="185" t="s">
        <v>290</v>
      </c>
      <c r="C187" s="186" t="s">
        <v>291</v>
      </c>
      <c r="D187" s="187"/>
      <c r="E187" s="187"/>
      <c r="F187" s="193" t="s">
        <v>25</v>
      </c>
      <c r="G187" s="194"/>
      <c r="H187" s="194"/>
      <c r="I187" s="194">
        <f>'01 24 Pol'!G266+'01 3 Pol'!G544</f>
        <v>0</v>
      </c>
      <c r="J187" s="191" t="str">
        <f>IF(I214=0,"",I187/I214*100)</f>
        <v/>
      </c>
    </row>
    <row r="188" spans="1:10" ht="36.75" customHeight="1" x14ac:dyDescent="0.2">
      <c r="A188" s="180"/>
      <c r="B188" s="185" t="s">
        <v>292</v>
      </c>
      <c r="C188" s="186" t="s">
        <v>293</v>
      </c>
      <c r="D188" s="187"/>
      <c r="E188" s="187"/>
      <c r="F188" s="193" t="s">
        <v>25</v>
      </c>
      <c r="G188" s="194"/>
      <c r="H188" s="194"/>
      <c r="I188" s="194">
        <f>'01 3 Pol'!G614</f>
        <v>0</v>
      </c>
      <c r="J188" s="191" t="str">
        <f>IF(I214=0,"",I188/I214*100)</f>
        <v/>
      </c>
    </row>
    <row r="189" spans="1:10" ht="36.75" customHeight="1" x14ac:dyDescent="0.2">
      <c r="A189" s="180"/>
      <c r="B189" s="185" t="s">
        <v>294</v>
      </c>
      <c r="C189" s="186" t="s">
        <v>295</v>
      </c>
      <c r="D189" s="187"/>
      <c r="E189" s="187"/>
      <c r="F189" s="193" t="s">
        <v>25</v>
      </c>
      <c r="G189" s="194"/>
      <c r="H189" s="194"/>
      <c r="I189" s="194">
        <f>'01 12 Pol'!G24+'01 3 Pol'!G626</f>
        <v>0</v>
      </c>
      <c r="J189" s="191" t="str">
        <f>IF(I214=0,"",I189/I214*100)</f>
        <v/>
      </c>
    </row>
    <row r="190" spans="1:10" ht="36.75" customHeight="1" x14ac:dyDescent="0.2">
      <c r="A190" s="180"/>
      <c r="B190" s="185" t="s">
        <v>296</v>
      </c>
      <c r="C190" s="186" t="s">
        <v>297</v>
      </c>
      <c r="D190" s="187"/>
      <c r="E190" s="187"/>
      <c r="F190" s="193" t="s">
        <v>25</v>
      </c>
      <c r="G190" s="194"/>
      <c r="H190" s="194"/>
      <c r="I190" s="194">
        <f>'01 12 Pol'!G37</f>
        <v>0</v>
      </c>
      <c r="J190" s="191" t="str">
        <f>IF(I214=0,"",I190/I214*100)</f>
        <v/>
      </c>
    </row>
    <row r="191" spans="1:10" ht="36.75" customHeight="1" x14ac:dyDescent="0.2">
      <c r="A191" s="180"/>
      <c r="B191" s="185" t="s">
        <v>296</v>
      </c>
      <c r="C191" s="186" t="s">
        <v>298</v>
      </c>
      <c r="D191" s="187"/>
      <c r="E191" s="187"/>
      <c r="F191" s="193" t="s">
        <v>25</v>
      </c>
      <c r="G191" s="194"/>
      <c r="H191" s="194"/>
      <c r="I191" s="194">
        <f>'01 25 Pol'!G119</f>
        <v>0</v>
      </c>
      <c r="J191" s="191" t="str">
        <f>IF(I214=0,"",I191/I214*100)</f>
        <v/>
      </c>
    </row>
    <row r="192" spans="1:10" ht="36.75" customHeight="1" x14ac:dyDescent="0.2">
      <c r="A192" s="180"/>
      <c r="B192" s="185" t="s">
        <v>299</v>
      </c>
      <c r="C192" s="186" t="s">
        <v>300</v>
      </c>
      <c r="D192" s="187"/>
      <c r="E192" s="187"/>
      <c r="F192" s="193" t="s">
        <v>25</v>
      </c>
      <c r="G192" s="194"/>
      <c r="H192" s="194"/>
      <c r="I192" s="194">
        <f>'01 36 Pol'!G39</f>
        <v>0</v>
      </c>
      <c r="J192" s="191" t="str">
        <f>IF(I214=0,"",I192/I214*100)</f>
        <v/>
      </c>
    </row>
    <row r="193" spans="1:10" ht="36.75" customHeight="1" x14ac:dyDescent="0.2">
      <c r="A193" s="180"/>
      <c r="B193" s="185" t="s">
        <v>301</v>
      </c>
      <c r="C193" s="186" t="s">
        <v>302</v>
      </c>
      <c r="D193" s="187"/>
      <c r="E193" s="187"/>
      <c r="F193" s="193" t="s">
        <v>25</v>
      </c>
      <c r="G193" s="194"/>
      <c r="H193" s="194"/>
      <c r="I193" s="194">
        <f>'01 3 Pol'!G698</f>
        <v>0</v>
      </c>
      <c r="J193" s="191" t="str">
        <f>IF(I214=0,"",I193/I214*100)</f>
        <v/>
      </c>
    </row>
    <row r="194" spans="1:10" ht="36.75" customHeight="1" x14ac:dyDescent="0.2">
      <c r="A194" s="180"/>
      <c r="B194" s="185" t="s">
        <v>303</v>
      </c>
      <c r="C194" s="186" t="s">
        <v>304</v>
      </c>
      <c r="D194" s="187"/>
      <c r="E194" s="187"/>
      <c r="F194" s="193" t="s">
        <v>25</v>
      </c>
      <c r="G194" s="194"/>
      <c r="H194" s="194"/>
      <c r="I194" s="194">
        <f>'01 12 Pol'!G42</f>
        <v>0</v>
      </c>
      <c r="J194" s="191" t="str">
        <f>IF(I214=0,"",I194/I214*100)</f>
        <v/>
      </c>
    </row>
    <row r="195" spans="1:10" ht="36.75" customHeight="1" x14ac:dyDescent="0.2">
      <c r="A195" s="180"/>
      <c r="B195" s="185" t="s">
        <v>305</v>
      </c>
      <c r="C195" s="186" t="s">
        <v>306</v>
      </c>
      <c r="D195" s="187"/>
      <c r="E195" s="187"/>
      <c r="F195" s="193" t="s">
        <v>25</v>
      </c>
      <c r="G195" s="194"/>
      <c r="H195" s="194"/>
      <c r="I195" s="194">
        <f>'01 12 Pol'!G54</f>
        <v>0</v>
      </c>
      <c r="J195" s="191" t="str">
        <f>IF(I214=0,"",I195/I214*100)</f>
        <v/>
      </c>
    </row>
    <row r="196" spans="1:10" ht="36.75" customHeight="1" x14ac:dyDescent="0.2">
      <c r="A196" s="180"/>
      <c r="B196" s="185" t="s">
        <v>307</v>
      </c>
      <c r="C196" s="186" t="s">
        <v>308</v>
      </c>
      <c r="D196" s="187"/>
      <c r="E196" s="187"/>
      <c r="F196" s="193" t="s">
        <v>25</v>
      </c>
      <c r="G196" s="194"/>
      <c r="H196" s="194"/>
      <c r="I196" s="194">
        <f>'01 12 Pol'!G67</f>
        <v>0</v>
      </c>
      <c r="J196" s="191" t="str">
        <f>IF(I214=0,"",I196/I214*100)</f>
        <v/>
      </c>
    </row>
    <row r="197" spans="1:10" ht="36.75" customHeight="1" x14ac:dyDescent="0.2">
      <c r="A197" s="180"/>
      <c r="B197" s="185" t="s">
        <v>309</v>
      </c>
      <c r="C197" s="186" t="s">
        <v>310</v>
      </c>
      <c r="D197" s="187"/>
      <c r="E197" s="187"/>
      <c r="F197" s="193" t="s">
        <v>25</v>
      </c>
      <c r="G197" s="194"/>
      <c r="H197" s="194"/>
      <c r="I197" s="194">
        <f>'01 12 Pol'!G124</f>
        <v>0</v>
      </c>
      <c r="J197" s="191" t="str">
        <f>IF(I214=0,"",I197/I214*100)</f>
        <v/>
      </c>
    </row>
    <row r="198" spans="1:10" ht="36.75" customHeight="1" x14ac:dyDescent="0.2">
      <c r="A198" s="180"/>
      <c r="B198" s="185" t="s">
        <v>311</v>
      </c>
      <c r="C198" s="186" t="s">
        <v>312</v>
      </c>
      <c r="D198" s="187"/>
      <c r="E198" s="187"/>
      <c r="F198" s="193" t="s">
        <v>25</v>
      </c>
      <c r="G198" s="194"/>
      <c r="H198" s="194"/>
      <c r="I198" s="194">
        <f>'01 12 Pol'!G179</f>
        <v>0</v>
      </c>
      <c r="J198" s="191" t="str">
        <f>IF(I214=0,"",I198/I214*100)</f>
        <v/>
      </c>
    </row>
    <row r="199" spans="1:10" ht="36.75" customHeight="1" x14ac:dyDescent="0.2">
      <c r="A199" s="180"/>
      <c r="B199" s="185" t="s">
        <v>313</v>
      </c>
      <c r="C199" s="186" t="s">
        <v>314</v>
      </c>
      <c r="D199" s="187"/>
      <c r="E199" s="187"/>
      <c r="F199" s="193" t="s">
        <v>25</v>
      </c>
      <c r="G199" s="194"/>
      <c r="H199" s="194"/>
      <c r="I199" s="194">
        <f>'01 3 Pol'!G703+'01 3.1 Pol'!G8</f>
        <v>0</v>
      </c>
      <c r="J199" s="191" t="str">
        <f>IF(I214=0,"",I199/I214*100)</f>
        <v/>
      </c>
    </row>
    <row r="200" spans="1:10" ht="36.75" customHeight="1" x14ac:dyDescent="0.2">
      <c r="A200" s="180"/>
      <c r="B200" s="185" t="s">
        <v>315</v>
      </c>
      <c r="C200" s="186" t="s">
        <v>316</v>
      </c>
      <c r="D200" s="187"/>
      <c r="E200" s="187"/>
      <c r="F200" s="193" t="s">
        <v>25</v>
      </c>
      <c r="G200" s="194"/>
      <c r="H200" s="194"/>
      <c r="I200" s="194">
        <f>'01 3 Pol'!G782+'01 3 Pol'!G805</f>
        <v>0</v>
      </c>
      <c r="J200" s="191" t="str">
        <f>IF(I214=0,"",I200/I214*100)</f>
        <v/>
      </c>
    </row>
    <row r="201" spans="1:10" ht="36.75" customHeight="1" x14ac:dyDescent="0.2">
      <c r="A201" s="180"/>
      <c r="B201" s="185" t="s">
        <v>317</v>
      </c>
      <c r="C201" s="186" t="s">
        <v>318</v>
      </c>
      <c r="D201" s="187"/>
      <c r="E201" s="187"/>
      <c r="F201" s="193" t="s">
        <v>25</v>
      </c>
      <c r="G201" s="194"/>
      <c r="H201" s="194"/>
      <c r="I201" s="194">
        <f>'01 24 Pol'!G271+'01 3 Pol'!G844</f>
        <v>0</v>
      </c>
      <c r="J201" s="191" t="str">
        <f>IF(I214=0,"",I201/I214*100)</f>
        <v/>
      </c>
    </row>
    <row r="202" spans="1:10" ht="36.75" customHeight="1" x14ac:dyDescent="0.2">
      <c r="A202" s="180"/>
      <c r="B202" s="185" t="s">
        <v>319</v>
      </c>
      <c r="C202" s="186" t="s">
        <v>320</v>
      </c>
      <c r="D202" s="187"/>
      <c r="E202" s="187"/>
      <c r="F202" s="193" t="s">
        <v>25</v>
      </c>
      <c r="G202" s="194"/>
      <c r="H202" s="194"/>
      <c r="I202" s="194">
        <f>'01 3 Pol'!G895</f>
        <v>0</v>
      </c>
      <c r="J202" s="191" t="str">
        <f>IF(I214=0,"",I202/I214*100)</f>
        <v/>
      </c>
    </row>
    <row r="203" spans="1:10" ht="36.75" customHeight="1" x14ac:dyDescent="0.2">
      <c r="A203" s="180"/>
      <c r="B203" s="185" t="s">
        <v>321</v>
      </c>
      <c r="C203" s="186" t="s">
        <v>322</v>
      </c>
      <c r="D203" s="187"/>
      <c r="E203" s="187"/>
      <c r="F203" s="193" t="s">
        <v>25</v>
      </c>
      <c r="G203" s="194"/>
      <c r="H203" s="194"/>
      <c r="I203" s="194">
        <f>'01 24 Pol'!G296+'01 3 Pol'!G1134+'01 3 Pol'!G1567+'01 3 Pol'!G1586</f>
        <v>0</v>
      </c>
      <c r="J203" s="191" t="str">
        <f>IF(I214=0,"",I203/I214*100)</f>
        <v/>
      </c>
    </row>
    <row r="204" spans="1:10" ht="36.75" customHeight="1" x14ac:dyDescent="0.2">
      <c r="A204" s="180"/>
      <c r="B204" s="185" t="s">
        <v>323</v>
      </c>
      <c r="C204" s="186" t="s">
        <v>324</v>
      </c>
      <c r="D204" s="187"/>
      <c r="E204" s="187"/>
      <c r="F204" s="193" t="s">
        <v>25</v>
      </c>
      <c r="G204" s="194"/>
      <c r="H204" s="194"/>
      <c r="I204" s="194">
        <f>'01 3 Pol'!G1248</f>
        <v>0</v>
      </c>
      <c r="J204" s="191" t="str">
        <f>IF(I214=0,"",I204/I214*100)</f>
        <v/>
      </c>
    </row>
    <row r="205" spans="1:10" ht="36.75" customHeight="1" x14ac:dyDescent="0.2">
      <c r="A205" s="180"/>
      <c r="B205" s="185" t="s">
        <v>325</v>
      </c>
      <c r="C205" s="186" t="s">
        <v>326</v>
      </c>
      <c r="D205" s="187"/>
      <c r="E205" s="187"/>
      <c r="F205" s="193" t="s">
        <v>25</v>
      </c>
      <c r="G205" s="194"/>
      <c r="H205" s="194"/>
      <c r="I205" s="194">
        <f>'01 3 Pol'!G1276</f>
        <v>0</v>
      </c>
      <c r="J205" s="191" t="str">
        <f>IF(I214=0,"",I205/I214*100)</f>
        <v/>
      </c>
    </row>
    <row r="206" spans="1:10" ht="36.75" customHeight="1" x14ac:dyDescent="0.2">
      <c r="A206" s="180"/>
      <c r="B206" s="185" t="s">
        <v>327</v>
      </c>
      <c r="C206" s="186" t="s">
        <v>328</v>
      </c>
      <c r="D206" s="187"/>
      <c r="E206" s="187"/>
      <c r="F206" s="193" t="s">
        <v>25</v>
      </c>
      <c r="G206" s="194"/>
      <c r="H206" s="194"/>
      <c r="I206" s="194">
        <f>'01 3 Pol'!G1282</f>
        <v>0</v>
      </c>
      <c r="J206" s="191" t="str">
        <f>IF(I214=0,"",I206/I214*100)</f>
        <v/>
      </c>
    </row>
    <row r="207" spans="1:10" ht="36.75" customHeight="1" x14ac:dyDescent="0.2">
      <c r="A207" s="180"/>
      <c r="B207" s="185" t="s">
        <v>329</v>
      </c>
      <c r="C207" s="186" t="s">
        <v>330</v>
      </c>
      <c r="D207" s="187"/>
      <c r="E207" s="187"/>
      <c r="F207" s="193" t="s">
        <v>25</v>
      </c>
      <c r="G207" s="194"/>
      <c r="H207" s="194"/>
      <c r="I207" s="194">
        <f>'01 3 Pol'!G1311</f>
        <v>0</v>
      </c>
      <c r="J207" s="191" t="str">
        <f>IF(I214=0,"",I207/I214*100)</f>
        <v/>
      </c>
    </row>
    <row r="208" spans="1:10" ht="36.75" customHeight="1" x14ac:dyDescent="0.2">
      <c r="A208" s="180"/>
      <c r="B208" s="185" t="s">
        <v>331</v>
      </c>
      <c r="C208" s="186" t="s">
        <v>332</v>
      </c>
      <c r="D208" s="187"/>
      <c r="E208" s="187"/>
      <c r="F208" s="193" t="s">
        <v>25</v>
      </c>
      <c r="G208" s="194"/>
      <c r="H208" s="194"/>
      <c r="I208" s="194">
        <f>'01 24 Pol'!G315+'01 3 Pol'!G1334</f>
        <v>0</v>
      </c>
      <c r="J208" s="191" t="str">
        <f>IF(I214=0,"",I208/I214*100)</f>
        <v/>
      </c>
    </row>
    <row r="209" spans="1:10" ht="36.75" customHeight="1" x14ac:dyDescent="0.2">
      <c r="A209" s="180"/>
      <c r="B209" s="185" t="s">
        <v>331</v>
      </c>
      <c r="C209" s="186" t="s">
        <v>333</v>
      </c>
      <c r="D209" s="187"/>
      <c r="E209" s="187"/>
      <c r="F209" s="193" t="s">
        <v>25</v>
      </c>
      <c r="G209" s="194"/>
      <c r="H209" s="194"/>
      <c r="I209" s="194">
        <f>'01 12 Pol'!G253+'01 36 Pol'!G47</f>
        <v>0</v>
      </c>
      <c r="J209" s="191" t="str">
        <f>IF(I214=0,"",I209/I214*100)</f>
        <v/>
      </c>
    </row>
    <row r="210" spans="1:10" ht="36.75" customHeight="1" x14ac:dyDescent="0.2">
      <c r="A210" s="180"/>
      <c r="B210" s="185" t="s">
        <v>334</v>
      </c>
      <c r="C210" s="186" t="s">
        <v>335</v>
      </c>
      <c r="D210" s="187"/>
      <c r="E210" s="187"/>
      <c r="F210" s="193" t="s">
        <v>25</v>
      </c>
      <c r="G210" s="194"/>
      <c r="H210" s="194"/>
      <c r="I210" s="194">
        <f>'01 3 Pol'!G1338+'01 3 Pol'!G1559</f>
        <v>0</v>
      </c>
      <c r="J210" s="191" t="str">
        <f>IF(I214=0,"",I210/I214*100)</f>
        <v/>
      </c>
    </row>
    <row r="211" spans="1:10" ht="36.75" customHeight="1" x14ac:dyDescent="0.2">
      <c r="A211" s="180"/>
      <c r="B211" s="185" t="s">
        <v>336</v>
      </c>
      <c r="C211" s="186" t="s">
        <v>267</v>
      </c>
      <c r="D211" s="187"/>
      <c r="E211" s="187"/>
      <c r="F211" s="193" t="s">
        <v>25</v>
      </c>
      <c r="G211" s="194"/>
      <c r="H211" s="194"/>
      <c r="I211" s="194">
        <f>'01 3 Pol'!G1556</f>
        <v>0</v>
      </c>
      <c r="J211" s="191" t="str">
        <f>IF(I214=0,"",I211/I214*100)</f>
        <v/>
      </c>
    </row>
    <row r="212" spans="1:10" ht="36.75" customHeight="1" x14ac:dyDescent="0.2">
      <c r="A212" s="180"/>
      <c r="B212" s="185" t="s">
        <v>337</v>
      </c>
      <c r="C212" s="186" t="s">
        <v>338</v>
      </c>
      <c r="D212" s="187"/>
      <c r="E212" s="187"/>
      <c r="F212" s="193" t="s">
        <v>26</v>
      </c>
      <c r="G212" s="194"/>
      <c r="H212" s="194"/>
      <c r="I212" s="194">
        <f>'01 23 Pol'!G8</f>
        <v>0</v>
      </c>
      <c r="J212" s="191" t="str">
        <f>IF(I214=0,"",I212/I214*100)</f>
        <v/>
      </c>
    </row>
    <row r="213" spans="1:10" ht="36.75" customHeight="1" x14ac:dyDescent="0.2">
      <c r="A213" s="180"/>
      <c r="B213" s="185" t="s">
        <v>339</v>
      </c>
      <c r="C213" s="186" t="s">
        <v>340</v>
      </c>
      <c r="D213" s="187"/>
      <c r="E213" s="187"/>
      <c r="F213" s="193" t="s">
        <v>26</v>
      </c>
      <c r="G213" s="194"/>
      <c r="H213" s="194"/>
      <c r="I213" s="194">
        <f>'01 36 Pol'!G49</f>
        <v>0</v>
      </c>
      <c r="J213" s="191" t="str">
        <f>IF(I214=0,"",I213/I214*100)</f>
        <v/>
      </c>
    </row>
    <row r="214" spans="1:10" ht="25.5" customHeight="1" x14ac:dyDescent="0.2">
      <c r="A214" s="181"/>
      <c r="B214" s="188" t="s">
        <v>1</v>
      </c>
      <c r="C214" s="189"/>
      <c r="D214" s="190"/>
      <c r="E214" s="190"/>
      <c r="F214" s="195"/>
      <c r="G214" s="196"/>
      <c r="H214" s="196"/>
      <c r="I214" s="196">
        <f>SUM(I74:I213)</f>
        <v>0</v>
      </c>
      <c r="J214" s="192">
        <f>SUM(J74:J213)</f>
        <v>0</v>
      </c>
    </row>
    <row r="215" spans="1:10" x14ac:dyDescent="0.2">
      <c r="F215" s="133"/>
      <c r="G215" s="133"/>
      <c r="H215" s="133"/>
      <c r="I215" s="133"/>
      <c r="J215" s="134"/>
    </row>
    <row r="216" spans="1:10" x14ac:dyDescent="0.2">
      <c r="F216" s="133"/>
      <c r="G216" s="133"/>
      <c r="H216" s="133"/>
      <c r="I216" s="133"/>
      <c r="J216" s="134"/>
    </row>
    <row r="217" spans="1:10" x14ac:dyDescent="0.2">
      <c r="F217" s="133"/>
      <c r="G217" s="133"/>
      <c r="H217" s="133"/>
      <c r="I217" s="133"/>
      <c r="J217" s="134"/>
    </row>
  </sheetData>
  <sheetProtection algorithmName="SHA-512" hashValue="wG9iLA+E4NkZnqnTVhuuJw2iU3pKO7MtN/mZzzbkHyTyHDqD0BiGTvsHc/R5tZSY43yVhmnrsnNOvWp0ec7XWg==" saltValue="+KJqSdJZ4SH/m/9uCycW5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0">
    <mergeCell ref="C210:E210"/>
    <mergeCell ref="C211:E211"/>
    <mergeCell ref="C212:E212"/>
    <mergeCell ref="C213:E213"/>
    <mergeCell ref="C205:E205"/>
    <mergeCell ref="C206:E206"/>
    <mergeCell ref="C207:E207"/>
    <mergeCell ref="C208:E208"/>
    <mergeCell ref="C209:E209"/>
    <mergeCell ref="C200:E200"/>
    <mergeCell ref="C201:E201"/>
    <mergeCell ref="C202:E202"/>
    <mergeCell ref="C203:E203"/>
    <mergeCell ref="C204:E204"/>
    <mergeCell ref="C195:E195"/>
    <mergeCell ref="C196:E196"/>
    <mergeCell ref="C197:E197"/>
    <mergeCell ref="C198:E198"/>
    <mergeCell ref="C199:E199"/>
    <mergeCell ref="C190:E190"/>
    <mergeCell ref="C191:E191"/>
    <mergeCell ref="C192:E192"/>
    <mergeCell ref="C193:E193"/>
    <mergeCell ref="C194:E194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C65:E65"/>
    <mergeCell ref="C66:E66"/>
    <mergeCell ref="B67:E67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pVCHs6rnrN/OnpCGCbzmJg4PsZm9FZSm+Oprb1W08IWZr4pm+2fmfD2lsee/ZRNCww77pA0q8/5w36cXJkXJHA==" saltValue="cjHfKoYJY6Fuf9jUltEU6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6BBAF-B608-46C8-A1F2-1A443AC9AF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159</v>
      </c>
      <c r="C8" s="251" t="s">
        <v>369</v>
      </c>
      <c r="D8" s="226"/>
      <c r="E8" s="227"/>
      <c r="F8" s="228"/>
      <c r="G8" s="228">
        <f>SUMIF(AG9:AG29,"&lt;&gt;NOR",G9:G29)</f>
        <v>0</v>
      </c>
      <c r="H8" s="228"/>
      <c r="I8" s="228">
        <f>SUM(I9:I29)</f>
        <v>0</v>
      </c>
      <c r="J8" s="228"/>
      <c r="K8" s="228">
        <f>SUM(K9:K29)</f>
        <v>0</v>
      </c>
      <c r="L8" s="228"/>
      <c r="M8" s="228">
        <f>SUM(M9:M29)</f>
        <v>0</v>
      </c>
      <c r="N8" s="228"/>
      <c r="O8" s="228">
        <f>SUM(O9:O29)</f>
        <v>0</v>
      </c>
      <c r="P8" s="228"/>
      <c r="Q8" s="228">
        <f>SUM(Q9:Q29)</f>
        <v>0</v>
      </c>
      <c r="R8" s="228"/>
      <c r="S8" s="228"/>
      <c r="T8" s="229"/>
      <c r="U8" s="223"/>
      <c r="V8" s="223">
        <f>SUM(V9:V29)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372</v>
      </c>
      <c r="D9" s="243" t="s">
        <v>373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379</v>
      </c>
      <c r="D10" s="243" t="s">
        <v>373</v>
      </c>
      <c r="E10" s="244">
        <v>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381</v>
      </c>
      <c r="D11" s="243" t="s">
        <v>373</v>
      </c>
      <c r="E11" s="244">
        <v>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383</v>
      </c>
      <c r="D12" s="243" t="s">
        <v>373</v>
      </c>
      <c r="E12" s="244">
        <v>12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385</v>
      </c>
      <c r="D13" s="243" t="s">
        <v>373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387</v>
      </c>
      <c r="D14" s="243" t="s">
        <v>373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7</v>
      </c>
      <c r="B15" s="235" t="s">
        <v>388</v>
      </c>
      <c r="C15" s="253" t="s">
        <v>389</v>
      </c>
      <c r="D15" s="236" t="s">
        <v>390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4" t="s">
        <v>391</v>
      </c>
      <c r="D16" s="248"/>
      <c r="E16" s="248"/>
      <c r="F16" s="248"/>
      <c r="G16" s="248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5" t="s">
        <v>393</v>
      </c>
      <c r="D17" s="249"/>
      <c r="E17" s="249"/>
      <c r="F17" s="249"/>
      <c r="G17" s="249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392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5" t="s">
        <v>394</v>
      </c>
      <c r="D18" s="249"/>
      <c r="E18" s="249"/>
      <c r="F18" s="249"/>
      <c r="G18" s="249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392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5" t="s">
        <v>395</v>
      </c>
      <c r="D19" s="249"/>
      <c r="E19" s="249"/>
      <c r="F19" s="249"/>
      <c r="G19" s="24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392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8</v>
      </c>
      <c r="B20" s="242" t="s">
        <v>396</v>
      </c>
      <c r="C20" s="252" t="s">
        <v>397</v>
      </c>
      <c r="D20" s="243" t="s">
        <v>390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4">
        <v>9</v>
      </c>
      <c r="B21" s="235" t="s">
        <v>398</v>
      </c>
      <c r="C21" s="253" t="s">
        <v>389</v>
      </c>
      <c r="D21" s="236" t="s">
        <v>390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374</v>
      </c>
      <c r="T21" s="240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4" t="s">
        <v>399</v>
      </c>
      <c r="D22" s="248"/>
      <c r="E22" s="248"/>
      <c r="F22" s="248"/>
      <c r="G22" s="24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400</v>
      </c>
      <c r="D23" s="249"/>
      <c r="E23" s="249"/>
      <c r="F23" s="249"/>
      <c r="G23" s="24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5" t="s">
        <v>401</v>
      </c>
      <c r="D24" s="249"/>
      <c r="E24" s="249"/>
      <c r="F24" s="249"/>
      <c r="G24" s="249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392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5" t="s">
        <v>402</v>
      </c>
      <c r="D25" s="249"/>
      <c r="E25" s="249"/>
      <c r="F25" s="249"/>
      <c r="G25" s="24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392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5" t="s">
        <v>403</v>
      </c>
      <c r="D26" s="249"/>
      <c r="E26" s="249"/>
      <c r="F26" s="249"/>
      <c r="G26" s="249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392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10</v>
      </c>
      <c r="B27" s="235" t="s">
        <v>404</v>
      </c>
      <c r="C27" s="253" t="s">
        <v>405</v>
      </c>
      <c r="D27" s="236" t="s">
        <v>373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4" t="s">
        <v>406</v>
      </c>
      <c r="D28" s="248"/>
      <c r="E28" s="248"/>
      <c r="F28" s="248"/>
      <c r="G28" s="248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392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11</v>
      </c>
      <c r="B29" s="242" t="s">
        <v>407</v>
      </c>
      <c r="C29" s="252" t="s">
        <v>408</v>
      </c>
      <c r="D29" s="243" t="s">
        <v>390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">
      <c r="A30" s="224" t="s">
        <v>368</v>
      </c>
      <c r="B30" s="225" t="s">
        <v>161</v>
      </c>
      <c r="C30" s="251" t="s">
        <v>369</v>
      </c>
      <c r="D30" s="226"/>
      <c r="E30" s="227"/>
      <c r="F30" s="228"/>
      <c r="G30" s="228">
        <f>SUMIF(AG31:AG53,"&lt;&gt;NOR",G31:G53)</f>
        <v>0</v>
      </c>
      <c r="H30" s="228"/>
      <c r="I30" s="228">
        <f>SUM(I31:I53)</f>
        <v>0</v>
      </c>
      <c r="J30" s="228"/>
      <c r="K30" s="228">
        <f>SUM(K31:K53)</f>
        <v>0</v>
      </c>
      <c r="L30" s="228"/>
      <c r="M30" s="228">
        <f>SUM(M31:M53)</f>
        <v>0</v>
      </c>
      <c r="N30" s="228"/>
      <c r="O30" s="228">
        <f>SUM(O31:O53)</f>
        <v>0</v>
      </c>
      <c r="P30" s="228"/>
      <c r="Q30" s="228">
        <f>SUM(Q31:Q53)</f>
        <v>0</v>
      </c>
      <c r="R30" s="228"/>
      <c r="S30" s="228"/>
      <c r="T30" s="229"/>
      <c r="U30" s="223"/>
      <c r="V30" s="223">
        <f>SUM(V31:V53)</f>
        <v>0</v>
      </c>
      <c r="W30" s="223"/>
      <c r="X30" s="223"/>
      <c r="AG30" t="s">
        <v>370</v>
      </c>
    </row>
    <row r="31" spans="1:60" outlineLevel="1" x14ac:dyDescent="0.2">
      <c r="A31" s="241">
        <v>12</v>
      </c>
      <c r="B31" s="242" t="s">
        <v>409</v>
      </c>
      <c r="C31" s="252" t="s">
        <v>410</v>
      </c>
      <c r="D31" s="243" t="s">
        <v>373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13</v>
      </c>
      <c r="B32" s="242" t="s">
        <v>411</v>
      </c>
      <c r="C32" s="252" t="s">
        <v>412</v>
      </c>
      <c r="D32" s="243" t="s">
        <v>373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14</v>
      </c>
      <c r="B33" s="242" t="s">
        <v>413</v>
      </c>
      <c r="C33" s="252" t="s">
        <v>414</v>
      </c>
      <c r="D33" s="243" t="s">
        <v>373</v>
      </c>
      <c r="E33" s="244">
        <v>3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15</v>
      </c>
      <c r="B34" s="242" t="s">
        <v>415</v>
      </c>
      <c r="C34" s="252" t="s">
        <v>416</v>
      </c>
      <c r="D34" s="243" t="s">
        <v>373</v>
      </c>
      <c r="E34" s="244">
        <v>22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16</v>
      </c>
      <c r="B35" s="242" t="s">
        <v>417</v>
      </c>
      <c r="C35" s="252" t="s">
        <v>418</v>
      </c>
      <c r="D35" s="243" t="s">
        <v>373</v>
      </c>
      <c r="E35" s="244">
        <v>5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17</v>
      </c>
      <c r="B36" s="242" t="s">
        <v>419</v>
      </c>
      <c r="C36" s="252" t="s">
        <v>420</v>
      </c>
      <c r="D36" s="243" t="s">
        <v>373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18</v>
      </c>
      <c r="B37" s="242" t="s">
        <v>421</v>
      </c>
      <c r="C37" s="252" t="s">
        <v>422</v>
      </c>
      <c r="D37" s="243" t="s">
        <v>373</v>
      </c>
      <c r="E37" s="244">
        <v>28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19</v>
      </c>
      <c r="B38" s="242" t="s">
        <v>423</v>
      </c>
      <c r="C38" s="252" t="s">
        <v>424</v>
      </c>
      <c r="D38" s="243" t="s">
        <v>373</v>
      </c>
      <c r="E38" s="244">
        <v>6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20</v>
      </c>
      <c r="B39" s="242" t="s">
        <v>425</v>
      </c>
      <c r="C39" s="252" t="s">
        <v>426</v>
      </c>
      <c r="D39" s="243" t="s">
        <v>373</v>
      </c>
      <c r="E39" s="244">
        <v>6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21</v>
      </c>
      <c r="B40" s="242" t="s">
        <v>427</v>
      </c>
      <c r="C40" s="252" t="s">
        <v>428</v>
      </c>
      <c r="D40" s="243" t="s">
        <v>373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22</v>
      </c>
      <c r="B41" s="242" t="s">
        <v>429</v>
      </c>
      <c r="C41" s="252" t="s">
        <v>430</v>
      </c>
      <c r="D41" s="243" t="s">
        <v>373</v>
      </c>
      <c r="E41" s="244">
        <v>3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23</v>
      </c>
      <c r="B42" s="242" t="s">
        <v>431</v>
      </c>
      <c r="C42" s="252" t="s">
        <v>432</v>
      </c>
      <c r="D42" s="243" t="s">
        <v>373</v>
      </c>
      <c r="E42" s="244">
        <v>3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24</v>
      </c>
      <c r="B43" s="242" t="s">
        <v>433</v>
      </c>
      <c r="C43" s="252" t="s">
        <v>434</v>
      </c>
      <c r="D43" s="243" t="s">
        <v>373</v>
      </c>
      <c r="E43" s="244">
        <v>7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25</v>
      </c>
      <c r="B44" s="242" t="s">
        <v>435</v>
      </c>
      <c r="C44" s="252" t="s">
        <v>436</v>
      </c>
      <c r="D44" s="243" t="s">
        <v>373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26</v>
      </c>
      <c r="B45" s="242" t="s">
        <v>437</v>
      </c>
      <c r="C45" s="252" t="s">
        <v>438</v>
      </c>
      <c r="D45" s="243" t="s">
        <v>373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27</v>
      </c>
      <c r="B46" s="242" t="s">
        <v>439</v>
      </c>
      <c r="C46" s="252" t="s">
        <v>440</v>
      </c>
      <c r="D46" s="243" t="s">
        <v>373</v>
      </c>
      <c r="E46" s="244">
        <v>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28</v>
      </c>
      <c r="B47" s="242" t="s">
        <v>441</v>
      </c>
      <c r="C47" s="252" t="s">
        <v>442</v>
      </c>
      <c r="D47" s="243" t="s">
        <v>373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29</v>
      </c>
      <c r="B48" s="242" t="s">
        <v>443</v>
      </c>
      <c r="C48" s="252" t="s">
        <v>444</v>
      </c>
      <c r="D48" s="243" t="s">
        <v>373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30</v>
      </c>
      <c r="B49" s="242" t="s">
        <v>445</v>
      </c>
      <c r="C49" s="252" t="s">
        <v>446</v>
      </c>
      <c r="D49" s="243" t="s">
        <v>373</v>
      </c>
      <c r="E49" s="244">
        <v>1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31</v>
      </c>
      <c r="B50" s="242" t="s">
        <v>447</v>
      </c>
      <c r="C50" s="252" t="s">
        <v>448</v>
      </c>
      <c r="D50" s="243" t="s">
        <v>373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32</v>
      </c>
      <c r="B51" s="242" t="s">
        <v>449</v>
      </c>
      <c r="C51" s="252" t="s">
        <v>450</v>
      </c>
      <c r="D51" s="243" t="s">
        <v>373</v>
      </c>
      <c r="E51" s="244">
        <v>86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4">
        <v>33</v>
      </c>
      <c r="B52" s="235" t="s">
        <v>451</v>
      </c>
      <c r="C52" s="253" t="s">
        <v>452</v>
      </c>
      <c r="D52" s="236" t="s">
        <v>373</v>
      </c>
      <c r="E52" s="237">
        <v>62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453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163</v>
      </c>
      <c r="C54" s="251" t="s">
        <v>369</v>
      </c>
      <c r="D54" s="226"/>
      <c r="E54" s="227"/>
      <c r="F54" s="228"/>
      <c r="G54" s="228">
        <f>SUMIF(AG55:AG90,"&lt;&gt;NOR",G55:G90)</f>
        <v>0</v>
      </c>
      <c r="H54" s="228"/>
      <c r="I54" s="228">
        <f>SUM(I55:I90)</f>
        <v>0</v>
      </c>
      <c r="J54" s="228"/>
      <c r="K54" s="228">
        <f>SUM(K55:K90)</f>
        <v>0</v>
      </c>
      <c r="L54" s="228"/>
      <c r="M54" s="228">
        <f>SUM(M55:M90)</f>
        <v>0</v>
      </c>
      <c r="N54" s="228"/>
      <c r="O54" s="228">
        <f>SUM(O55:O90)</f>
        <v>0</v>
      </c>
      <c r="P54" s="228"/>
      <c r="Q54" s="228">
        <f>SUM(Q55:Q90)</f>
        <v>0</v>
      </c>
      <c r="R54" s="228"/>
      <c r="S54" s="228"/>
      <c r="T54" s="229"/>
      <c r="U54" s="223"/>
      <c r="V54" s="223">
        <f>SUM(V55:V90)</f>
        <v>0</v>
      </c>
      <c r="W54" s="223"/>
      <c r="X54" s="223"/>
      <c r="AG54" t="s">
        <v>370</v>
      </c>
    </row>
    <row r="55" spans="1:60" outlineLevel="1" x14ac:dyDescent="0.2">
      <c r="A55" s="241">
        <v>34</v>
      </c>
      <c r="B55" s="242" t="s">
        <v>454</v>
      </c>
      <c r="C55" s="252" t="s">
        <v>455</v>
      </c>
      <c r="D55" s="243" t="s">
        <v>456</v>
      </c>
      <c r="E55" s="244">
        <v>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35</v>
      </c>
      <c r="B56" s="242" t="s">
        <v>457</v>
      </c>
      <c r="C56" s="252" t="s">
        <v>458</v>
      </c>
      <c r="D56" s="243" t="s">
        <v>456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36</v>
      </c>
      <c r="B57" s="242" t="s">
        <v>459</v>
      </c>
      <c r="C57" s="252" t="s">
        <v>460</v>
      </c>
      <c r="D57" s="243" t="s">
        <v>456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37</v>
      </c>
      <c r="B58" s="242" t="s">
        <v>461</v>
      </c>
      <c r="C58" s="252" t="s">
        <v>462</v>
      </c>
      <c r="D58" s="243" t="s">
        <v>456</v>
      </c>
      <c r="E58" s="244">
        <v>4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38</v>
      </c>
      <c r="B59" s="242" t="s">
        <v>463</v>
      </c>
      <c r="C59" s="252" t="s">
        <v>464</v>
      </c>
      <c r="D59" s="243" t="s">
        <v>456</v>
      </c>
      <c r="E59" s="244">
        <v>2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39</v>
      </c>
      <c r="B60" s="242" t="s">
        <v>465</v>
      </c>
      <c r="C60" s="252" t="s">
        <v>466</v>
      </c>
      <c r="D60" s="243" t="s">
        <v>456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40</v>
      </c>
      <c r="B61" s="235" t="s">
        <v>467</v>
      </c>
      <c r="C61" s="253" t="s">
        <v>468</v>
      </c>
      <c r="D61" s="236" t="s">
        <v>456</v>
      </c>
      <c r="E61" s="237">
        <v>32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4" t="s">
        <v>469</v>
      </c>
      <c r="D62" s="248"/>
      <c r="E62" s="248"/>
      <c r="F62" s="248"/>
      <c r="G62" s="248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392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5" t="s">
        <v>470</v>
      </c>
      <c r="D63" s="249"/>
      <c r="E63" s="249"/>
      <c r="F63" s="249"/>
      <c r="G63" s="249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392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5" t="s">
        <v>471</v>
      </c>
      <c r="D64" s="249"/>
      <c r="E64" s="249"/>
      <c r="F64" s="249"/>
      <c r="G64" s="249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392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5" t="s">
        <v>472</v>
      </c>
      <c r="D65" s="249"/>
      <c r="E65" s="249"/>
      <c r="F65" s="249"/>
      <c r="G65" s="249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392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41</v>
      </c>
      <c r="B66" s="235" t="s">
        <v>473</v>
      </c>
      <c r="C66" s="253" t="s">
        <v>474</v>
      </c>
      <c r="D66" s="236" t="s">
        <v>456</v>
      </c>
      <c r="E66" s="237">
        <v>43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374</v>
      </c>
      <c r="T66" s="240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4" t="s">
        <v>475</v>
      </c>
      <c r="D67" s="248"/>
      <c r="E67" s="248"/>
      <c r="F67" s="248"/>
      <c r="G67" s="248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392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5" t="s">
        <v>476</v>
      </c>
      <c r="D68" s="249"/>
      <c r="E68" s="249"/>
      <c r="F68" s="249"/>
      <c r="G68" s="249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392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5" t="s">
        <v>477</v>
      </c>
      <c r="D69" s="249"/>
      <c r="E69" s="249"/>
      <c r="F69" s="249"/>
      <c r="G69" s="24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392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42</v>
      </c>
      <c r="B70" s="235" t="s">
        <v>478</v>
      </c>
      <c r="C70" s="253" t="s">
        <v>479</v>
      </c>
      <c r="D70" s="236" t="s">
        <v>456</v>
      </c>
      <c r="E70" s="237">
        <v>54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4" t="s">
        <v>480</v>
      </c>
      <c r="D71" s="248"/>
      <c r="E71" s="248"/>
      <c r="F71" s="248"/>
      <c r="G71" s="24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392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5" t="s">
        <v>481</v>
      </c>
      <c r="D72" s="249"/>
      <c r="E72" s="249"/>
      <c r="F72" s="249"/>
      <c r="G72" s="249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392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5" t="s">
        <v>482</v>
      </c>
      <c r="D73" s="249"/>
      <c r="E73" s="249"/>
      <c r="F73" s="249"/>
      <c r="G73" s="249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392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5" t="s">
        <v>483</v>
      </c>
      <c r="D74" s="249"/>
      <c r="E74" s="249"/>
      <c r="F74" s="249"/>
      <c r="G74" s="249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392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4">
        <v>43</v>
      </c>
      <c r="B75" s="235" t="s">
        <v>484</v>
      </c>
      <c r="C75" s="253" t="s">
        <v>485</v>
      </c>
      <c r="D75" s="236" t="s">
        <v>456</v>
      </c>
      <c r="E75" s="237">
        <v>56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4" t="s">
        <v>486</v>
      </c>
      <c r="D76" s="248"/>
      <c r="E76" s="248"/>
      <c r="F76" s="248"/>
      <c r="G76" s="248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392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5" t="s">
        <v>487</v>
      </c>
      <c r="D77" s="249"/>
      <c r="E77" s="249"/>
      <c r="F77" s="249"/>
      <c r="G77" s="249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392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5" t="s">
        <v>488</v>
      </c>
      <c r="D78" s="249"/>
      <c r="E78" s="249"/>
      <c r="F78" s="249"/>
      <c r="G78" s="249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392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5" t="s">
        <v>489</v>
      </c>
      <c r="D79" s="249"/>
      <c r="E79" s="249"/>
      <c r="F79" s="249"/>
      <c r="G79" s="249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392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34">
        <v>44</v>
      </c>
      <c r="B80" s="235" t="s">
        <v>490</v>
      </c>
      <c r="C80" s="253" t="s">
        <v>491</v>
      </c>
      <c r="D80" s="236" t="s">
        <v>456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374</v>
      </c>
      <c r="T80" s="240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4" t="s">
        <v>492</v>
      </c>
      <c r="D81" s="248"/>
      <c r="E81" s="248"/>
      <c r="F81" s="248"/>
      <c r="G81" s="248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392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45</v>
      </c>
      <c r="B82" s="235" t="s">
        <v>493</v>
      </c>
      <c r="C82" s="253" t="s">
        <v>494</v>
      </c>
      <c r="D82" s="236" t="s">
        <v>456</v>
      </c>
      <c r="E82" s="237">
        <v>68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374</v>
      </c>
      <c r="T82" s="240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4" t="s">
        <v>495</v>
      </c>
      <c r="D83" s="248"/>
      <c r="E83" s="248"/>
      <c r="F83" s="248"/>
      <c r="G83" s="248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392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5" t="s">
        <v>496</v>
      </c>
      <c r="D84" s="249"/>
      <c r="E84" s="249"/>
      <c r="F84" s="249"/>
      <c r="G84" s="249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392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5" t="s">
        <v>497</v>
      </c>
      <c r="D85" s="249"/>
      <c r="E85" s="249"/>
      <c r="F85" s="249"/>
      <c r="G85" s="249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392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5" t="s">
        <v>498</v>
      </c>
      <c r="D86" s="249"/>
      <c r="E86" s="249"/>
      <c r="F86" s="249"/>
      <c r="G86" s="249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392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5" t="s">
        <v>499</v>
      </c>
      <c r="D87" s="249"/>
      <c r="E87" s="249"/>
      <c r="F87" s="249"/>
      <c r="G87" s="249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392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46</v>
      </c>
      <c r="B88" s="242" t="s">
        <v>500</v>
      </c>
      <c r="C88" s="252" t="s">
        <v>501</v>
      </c>
      <c r="D88" s="243" t="s">
        <v>456</v>
      </c>
      <c r="E88" s="244">
        <v>254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47</v>
      </c>
      <c r="B89" s="242" t="s">
        <v>502</v>
      </c>
      <c r="C89" s="252" t="s">
        <v>503</v>
      </c>
      <c r="D89" s="243" t="s">
        <v>456</v>
      </c>
      <c r="E89" s="244">
        <v>13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48</v>
      </c>
      <c r="B90" s="242" t="s">
        <v>504</v>
      </c>
      <c r="C90" s="252" t="s">
        <v>505</v>
      </c>
      <c r="D90" s="243" t="s">
        <v>506</v>
      </c>
      <c r="E90" s="244">
        <v>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4" t="s">
        <v>368</v>
      </c>
      <c r="B91" s="225" t="s">
        <v>167</v>
      </c>
      <c r="C91" s="251" t="s">
        <v>369</v>
      </c>
      <c r="D91" s="226"/>
      <c r="E91" s="227"/>
      <c r="F91" s="228"/>
      <c r="G91" s="228">
        <f>SUMIF(AG92:AG93,"&lt;&gt;NOR",G92:G93)</f>
        <v>0</v>
      </c>
      <c r="H91" s="228"/>
      <c r="I91" s="228">
        <f>SUM(I92:I93)</f>
        <v>0</v>
      </c>
      <c r="J91" s="228"/>
      <c r="K91" s="228">
        <f>SUM(K92:K93)</f>
        <v>0</v>
      </c>
      <c r="L91" s="228"/>
      <c r="M91" s="228">
        <f>SUM(M92:M93)</f>
        <v>0</v>
      </c>
      <c r="N91" s="228"/>
      <c r="O91" s="228">
        <f>SUM(O92:O93)</f>
        <v>0</v>
      </c>
      <c r="P91" s="228"/>
      <c r="Q91" s="228">
        <f>SUM(Q92:Q93)</f>
        <v>0</v>
      </c>
      <c r="R91" s="228"/>
      <c r="S91" s="228"/>
      <c r="T91" s="229"/>
      <c r="U91" s="223"/>
      <c r="V91" s="223">
        <f>SUM(V92:V93)</f>
        <v>0</v>
      </c>
      <c r="W91" s="223"/>
      <c r="X91" s="223"/>
      <c r="AG91" t="s">
        <v>370</v>
      </c>
    </row>
    <row r="92" spans="1:60" outlineLevel="1" x14ac:dyDescent="0.2">
      <c r="A92" s="241">
        <v>49</v>
      </c>
      <c r="B92" s="242" t="s">
        <v>507</v>
      </c>
      <c r="C92" s="252" t="s">
        <v>508</v>
      </c>
      <c r="D92" s="243" t="s">
        <v>456</v>
      </c>
      <c r="E92" s="244">
        <v>29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50</v>
      </c>
      <c r="B93" s="242" t="s">
        <v>509</v>
      </c>
      <c r="C93" s="252" t="s">
        <v>510</v>
      </c>
      <c r="D93" s="243" t="s">
        <v>511</v>
      </c>
      <c r="E93" s="244">
        <v>11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374</v>
      </c>
      <c r="T93" s="247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x14ac:dyDescent="0.2">
      <c r="A94" s="224" t="s">
        <v>368</v>
      </c>
      <c r="B94" s="225" t="s">
        <v>169</v>
      </c>
      <c r="C94" s="251" t="s">
        <v>369</v>
      </c>
      <c r="D94" s="226"/>
      <c r="E94" s="227"/>
      <c r="F94" s="228"/>
      <c r="G94" s="228">
        <f>SUMIF(AG95:AG99,"&lt;&gt;NOR",G95:G99)</f>
        <v>0</v>
      </c>
      <c r="H94" s="228"/>
      <c r="I94" s="228">
        <f>SUM(I95:I99)</f>
        <v>0</v>
      </c>
      <c r="J94" s="228"/>
      <c r="K94" s="228">
        <f>SUM(K95:K99)</f>
        <v>0</v>
      </c>
      <c r="L94" s="228"/>
      <c r="M94" s="228">
        <f>SUM(M95:M99)</f>
        <v>0</v>
      </c>
      <c r="N94" s="228"/>
      <c r="O94" s="228">
        <f>SUM(O95:O99)</f>
        <v>0</v>
      </c>
      <c r="P94" s="228"/>
      <c r="Q94" s="228">
        <f>SUM(Q95:Q99)</f>
        <v>0</v>
      </c>
      <c r="R94" s="228"/>
      <c r="S94" s="228"/>
      <c r="T94" s="229"/>
      <c r="U94" s="223"/>
      <c r="V94" s="223">
        <f>SUM(V95:V99)</f>
        <v>0</v>
      </c>
      <c r="W94" s="223"/>
      <c r="X94" s="223"/>
      <c r="AG94" t="s">
        <v>370</v>
      </c>
    </row>
    <row r="95" spans="1:60" outlineLevel="1" x14ac:dyDescent="0.2">
      <c r="A95" s="241">
        <v>51</v>
      </c>
      <c r="B95" s="242" t="s">
        <v>512</v>
      </c>
      <c r="C95" s="252" t="s">
        <v>513</v>
      </c>
      <c r="D95" s="243" t="s">
        <v>514</v>
      </c>
      <c r="E95" s="244">
        <v>10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374</v>
      </c>
      <c r="T95" s="247" t="s">
        <v>375</v>
      </c>
      <c r="U95" s="222">
        <v>0</v>
      </c>
      <c r="V95" s="222">
        <f>ROUND(E95*U95,2)</f>
        <v>0</v>
      </c>
      <c r="W95" s="222"/>
      <c r="X95" s="222" t="s">
        <v>376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377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52</v>
      </c>
      <c r="B96" s="242" t="s">
        <v>515</v>
      </c>
      <c r="C96" s="252" t="s">
        <v>516</v>
      </c>
      <c r="D96" s="243" t="s">
        <v>517</v>
      </c>
      <c r="E96" s="244">
        <v>120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53</v>
      </c>
      <c r="B97" s="242" t="s">
        <v>518</v>
      </c>
      <c r="C97" s="252" t="s">
        <v>519</v>
      </c>
      <c r="D97" s="243" t="s">
        <v>517</v>
      </c>
      <c r="E97" s="244">
        <v>8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374</v>
      </c>
      <c r="T97" s="247" t="s">
        <v>375</v>
      </c>
      <c r="U97" s="222">
        <v>0</v>
      </c>
      <c r="V97" s="222">
        <f>ROUND(E97*U97,2)</f>
        <v>0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54</v>
      </c>
      <c r="B98" s="242" t="s">
        <v>520</v>
      </c>
      <c r="C98" s="252" t="s">
        <v>521</v>
      </c>
      <c r="D98" s="243" t="s">
        <v>517</v>
      </c>
      <c r="E98" s="244">
        <v>6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34">
        <v>55</v>
      </c>
      <c r="B99" s="235" t="s">
        <v>522</v>
      </c>
      <c r="C99" s="253" t="s">
        <v>523</v>
      </c>
      <c r="D99" s="236" t="s">
        <v>0</v>
      </c>
      <c r="E99" s="237">
        <v>155000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374</v>
      </c>
      <c r="T99" s="240" t="s">
        <v>375</v>
      </c>
      <c r="U99" s="222">
        <v>0</v>
      </c>
      <c r="V99" s="222">
        <f>ROUND(E99*U99,2)</f>
        <v>0</v>
      </c>
      <c r="W99" s="222"/>
      <c r="X99" s="222" t="s">
        <v>376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377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">
      <c r="A100" s="3"/>
      <c r="B100" s="4"/>
      <c r="C100" s="256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355</v>
      </c>
    </row>
    <row r="101" spans="1:60" x14ac:dyDescent="0.2">
      <c r="A101" s="216"/>
      <c r="B101" s="217" t="s">
        <v>29</v>
      </c>
      <c r="C101" s="257"/>
      <c r="D101" s="218"/>
      <c r="E101" s="219"/>
      <c r="F101" s="219"/>
      <c r="G101" s="250">
        <f>G8+G30+G54+G91+G94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524</v>
      </c>
    </row>
    <row r="102" spans="1:60" x14ac:dyDescent="0.2">
      <c r="C102" s="258"/>
      <c r="D102" s="10"/>
      <c r="AG102" t="s">
        <v>525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myOhf5VPRuim9CZwdfGzb3OLoy6eDEyWJ0zTdE0RMZP3jg9VhkDQ+QpHgniL6mzqpS/TIp3B8p843zC4sigWA==" saltValue="JKyDCp20a76m3a9Ipd04bw==" spinCount="100000" sheet="1"/>
  <mergeCells count="36">
    <mergeCell ref="C81:G81"/>
    <mergeCell ref="C83:G83"/>
    <mergeCell ref="C84:G84"/>
    <mergeCell ref="C85:G85"/>
    <mergeCell ref="C86:G86"/>
    <mergeCell ref="C87:G87"/>
    <mergeCell ref="C73:G73"/>
    <mergeCell ref="C74:G74"/>
    <mergeCell ref="C76:G76"/>
    <mergeCell ref="C77:G77"/>
    <mergeCell ref="C78:G78"/>
    <mergeCell ref="C79:G79"/>
    <mergeCell ref="C65:G65"/>
    <mergeCell ref="C67:G67"/>
    <mergeCell ref="C68:G68"/>
    <mergeCell ref="C69:G69"/>
    <mergeCell ref="C71:G71"/>
    <mergeCell ref="C72:G72"/>
    <mergeCell ref="C26:G26"/>
    <mergeCell ref="C28:G28"/>
    <mergeCell ref="C53:G53"/>
    <mergeCell ref="C62:G62"/>
    <mergeCell ref="C63:G63"/>
    <mergeCell ref="C64:G64"/>
    <mergeCell ref="C18:G18"/>
    <mergeCell ref="C19:G19"/>
    <mergeCell ref="C22:G22"/>
    <mergeCell ref="C23:G23"/>
    <mergeCell ref="C24:G24"/>
    <mergeCell ref="C25:G25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B6DE-9633-4EE3-8A44-20658F9409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245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8"/>
      <c r="O8" s="228">
        <f>SUM(O9:O23)</f>
        <v>0</v>
      </c>
      <c r="P8" s="228"/>
      <c r="Q8" s="228">
        <f>SUM(Q9:Q23)</f>
        <v>0</v>
      </c>
      <c r="R8" s="228"/>
      <c r="S8" s="228"/>
      <c r="T8" s="229"/>
      <c r="U8" s="223"/>
      <c r="V8" s="223">
        <f>SUM(V9:V23)</f>
        <v>148.81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526</v>
      </c>
      <c r="C9" s="252" t="s">
        <v>527</v>
      </c>
      <c r="D9" s="243" t="s">
        <v>517</v>
      </c>
      <c r="E9" s="244">
        <v>64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4">
        <v>2</v>
      </c>
      <c r="B10" s="235" t="s">
        <v>528</v>
      </c>
      <c r="C10" s="253" t="s">
        <v>529</v>
      </c>
      <c r="D10" s="236" t="s">
        <v>530</v>
      </c>
      <c r="E10" s="237">
        <v>1150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5.2999999999999999E-2</v>
      </c>
      <c r="V10" s="222">
        <f>ROUND(E10*U10,2)</f>
        <v>60.95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531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533</v>
      </c>
      <c r="D12" s="259"/>
      <c r="E12" s="260">
        <v>1150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3</v>
      </c>
      <c r="B13" s="242" t="s">
        <v>534</v>
      </c>
      <c r="C13" s="252" t="s">
        <v>535</v>
      </c>
      <c r="D13" s="243" t="s">
        <v>530</v>
      </c>
      <c r="E13" s="244">
        <v>120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0.10299999999999999</v>
      </c>
      <c r="V13" s="222">
        <f>ROUND(E13*U13,2)</f>
        <v>12.36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41">
        <v>4</v>
      </c>
      <c r="B14" s="242" t="s">
        <v>536</v>
      </c>
      <c r="C14" s="252" t="s">
        <v>537</v>
      </c>
      <c r="D14" s="243" t="s">
        <v>511</v>
      </c>
      <c r="E14" s="244">
        <v>36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0.2</v>
      </c>
      <c r="V14" s="222">
        <f>ROUND(E14*U14,2)</f>
        <v>7.2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5</v>
      </c>
      <c r="B15" s="242" t="s">
        <v>538</v>
      </c>
      <c r="C15" s="252" t="s">
        <v>539</v>
      </c>
      <c r="D15" s="243" t="s">
        <v>530</v>
      </c>
      <c r="E15" s="244">
        <v>74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0.187</v>
      </c>
      <c r="V15" s="222">
        <f>ROUND(E15*U15,2)</f>
        <v>13.84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 x14ac:dyDescent="0.2">
      <c r="A16" s="241">
        <v>6</v>
      </c>
      <c r="B16" s="242" t="s">
        <v>540</v>
      </c>
      <c r="C16" s="252" t="s">
        <v>541</v>
      </c>
      <c r="D16" s="243" t="s">
        <v>373</v>
      </c>
      <c r="E16" s="244">
        <v>630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5.0000000000000001E-3</v>
      </c>
      <c r="V16" s="222">
        <f>ROUND(E16*U16,2)</f>
        <v>3.15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33.75" outlineLevel="1" x14ac:dyDescent="0.2">
      <c r="A17" s="241">
        <v>7</v>
      </c>
      <c r="B17" s="242" t="s">
        <v>542</v>
      </c>
      <c r="C17" s="252" t="s">
        <v>543</v>
      </c>
      <c r="D17" s="243" t="s">
        <v>373</v>
      </c>
      <c r="E17" s="244">
        <v>37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5.0000000000000001E-3</v>
      </c>
      <c r="V17" s="222">
        <f>ROUND(E17*U17,2)</f>
        <v>0.19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8</v>
      </c>
      <c r="B18" s="242" t="s">
        <v>544</v>
      </c>
      <c r="C18" s="252" t="s">
        <v>545</v>
      </c>
      <c r="D18" s="243" t="s">
        <v>517</v>
      </c>
      <c r="E18" s="244">
        <v>12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9</v>
      </c>
      <c r="B19" s="242" t="s">
        <v>546</v>
      </c>
      <c r="C19" s="252" t="s">
        <v>547</v>
      </c>
      <c r="D19" s="243" t="s">
        <v>373</v>
      </c>
      <c r="E19" s="244">
        <v>90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8.2000000000000003E-2</v>
      </c>
      <c r="V19" s="222">
        <f>ROUND(E19*U19,2)</f>
        <v>7.38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1">
        <v>10</v>
      </c>
      <c r="B20" s="242" t="s">
        <v>548</v>
      </c>
      <c r="C20" s="252" t="s">
        <v>549</v>
      </c>
      <c r="D20" s="243" t="s">
        <v>550</v>
      </c>
      <c r="E20" s="244">
        <v>12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3.5630000000000002</v>
      </c>
      <c r="V20" s="222">
        <f>ROUND(E20*U20,2)</f>
        <v>42.76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11</v>
      </c>
      <c r="B21" s="242" t="s">
        <v>551</v>
      </c>
      <c r="C21" s="252" t="s">
        <v>552</v>
      </c>
      <c r="D21" s="243" t="s">
        <v>550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0.49</v>
      </c>
      <c r="V21" s="222">
        <f>ROUND(E21*U21,2)</f>
        <v>0.98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12</v>
      </c>
      <c r="B22" s="242" t="s">
        <v>553</v>
      </c>
      <c r="C22" s="252" t="s">
        <v>554</v>
      </c>
      <c r="D22" s="243" t="s">
        <v>550</v>
      </c>
      <c r="E22" s="244">
        <v>20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13</v>
      </c>
      <c r="B23" s="242" t="s">
        <v>555</v>
      </c>
      <c r="C23" s="252" t="s">
        <v>556</v>
      </c>
      <c r="D23" s="243" t="s">
        <v>550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557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558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4" t="s">
        <v>368</v>
      </c>
      <c r="B24" s="225" t="s">
        <v>294</v>
      </c>
      <c r="C24" s="251" t="s">
        <v>295</v>
      </c>
      <c r="D24" s="226"/>
      <c r="E24" s="227"/>
      <c r="F24" s="228"/>
      <c r="G24" s="228">
        <f>SUMIF(AG25:AG36,"&lt;&gt;NOR",G25:G36)</f>
        <v>0</v>
      </c>
      <c r="H24" s="228"/>
      <c r="I24" s="228">
        <f>SUM(I25:I36)</f>
        <v>0</v>
      </c>
      <c r="J24" s="228"/>
      <c r="K24" s="228">
        <f>SUM(K25:K36)</f>
        <v>0</v>
      </c>
      <c r="L24" s="228"/>
      <c r="M24" s="228">
        <f>SUM(M25:M36)</f>
        <v>0</v>
      </c>
      <c r="N24" s="228"/>
      <c r="O24" s="228">
        <f>SUM(O25:O36)</f>
        <v>0</v>
      </c>
      <c r="P24" s="228"/>
      <c r="Q24" s="228">
        <f>SUM(Q25:Q36)</f>
        <v>0</v>
      </c>
      <c r="R24" s="228"/>
      <c r="S24" s="228"/>
      <c r="T24" s="229"/>
      <c r="U24" s="223"/>
      <c r="V24" s="223">
        <f>SUM(V25:V36)</f>
        <v>125.73</v>
      </c>
      <c r="W24" s="223"/>
      <c r="X24" s="223"/>
      <c r="AG24" t="s">
        <v>370</v>
      </c>
    </row>
    <row r="25" spans="1:60" outlineLevel="1" x14ac:dyDescent="0.2">
      <c r="A25" s="234">
        <v>14</v>
      </c>
      <c r="B25" s="235" t="s">
        <v>559</v>
      </c>
      <c r="C25" s="253" t="s">
        <v>560</v>
      </c>
      <c r="D25" s="236" t="s">
        <v>530</v>
      </c>
      <c r="E25" s="237">
        <v>1397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0.09</v>
      </c>
      <c r="V25" s="222">
        <f>ROUND(E25*U25,2)</f>
        <v>125.73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561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562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563</v>
      </c>
      <c r="D27" s="259"/>
      <c r="E27" s="260">
        <v>1397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15</v>
      </c>
      <c r="B28" s="242" t="s">
        <v>564</v>
      </c>
      <c r="C28" s="252" t="s">
        <v>565</v>
      </c>
      <c r="D28" s="243" t="s">
        <v>530</v>
      </c>
      <c r="E28" s="244">
        <v>14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561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16</v>
      </c>
      <c r="B29" s="242" t="s">
        <v>566</v>
      </c>
      <c r="C29" s="252" t="s">
        <v>567</v>
      </c>
      <c r="D29" s="243" t="s">
        <v>530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561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17</v>
      </c>
      <c r="B30" s="242" t="s">
        <v>568</v>
      </c>
      <c r="C30" s="252" t="s">
        <v>569</v>
      </c>
      <c r="D30" s="243" t="s">
        <v>530</v>
      </c>
      <c r="E30" s="244">
        <v>74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561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18</v>
      </c>
      <c r="B31" s="242" t="s">
        <v>570</v>
      </c>
      <c r="C31" s="252" t="s">
        <v>571</v>
      </c>
      <c r="D31" s="243" t="s">
        <v>530</v>
      </c>
      <c r="E31" s="244">
        <v>112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561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19</v>
      </c>
      <c r="B32" s="242" t="s">
        <v>572</v>
      </c>
      <c r="C32" s="252" t="s">
        <v>573</v>
      </c>
      <c r="D32" s="243" t="s">
        <v>530</v>
      </c>
      <c r="E32" s="244">
        <v>297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561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20</v>
      </c>
      <c r="B33" s="242" t="s">
        <v>574</v>
      </c>
      <c r="C33" s="252" t="s">
        <v>575</v>
      </c>
      <c r="D33" s="243" t="s">
        <v>530</v>
      </c>
      <c r="E33" s="244">
        <v>266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561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21</v>
      </c>
      <c r="B34" s="242" t="s">
        <v>576</v>
      </c>
      <c r="C34" s="252" t="s">
        <v>577</v>
      </c>
      <c r="D34" s="243" t="s">
        <v>530</v>
      </c>
      <c r="E34" s="244">
        <v>630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561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22</v>
      </c>
      <c r="B35" s="242" t="s">
        <v>578</v>
      </c>
      <c r="C35" s="252" t="s">
        <v>579</v>
      </c>
      <c r="D35" s="243" t="s">
        <v>580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561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23</v>
      </c>
      <c r="B36" s="242" t="s">
        <v>581</v>
      </c>
      <c r="C36" s="252" t="s">
        <v>582</v>
      </c>
      <c r="D36" s="243" t="s">
        <v>0</v>
      </c>
      <c r="E36" s="244">
        <v>899.00900000000001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561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4" t="s">
        <v>368</v>
      </c>
      <c r="B37" s="225" t="s">
        <v>296</v>
      </c>
      <c r="C37" s="251" t="s">
        <v>297</v>
      </c>
      <c r="D37" s="226"/>
      <c r="E37" s="227"/>
      <c r="F37" s="228"/>
      <c r="G37" s="228">
        <f>SUMIF(AG38:AG41,"&lt;&gt;NOR",G38:G41)</f>
        <v>0</v>
      </c>
      <c r="H37" s="228"/>
      <c r="I37" s="228">
        <f>SUM(I38:I41)</f>
        <v>0</v>
      </c>
      <c r="J37" s="228"/>
      <c r="K37" s="228">
        <f>SUM(K38:K41)</f>
        <v>0</v>
      </c>
      <c r="L37" s="228"/>
      <c r="M37" s="228">
        <f>SUM(M38:M41)</f>
        <v>0</v>
      </c>
      <c r="N37" s="228"/>
      <c r="O37" s="228">
        <f>SUM(O38:O41)</f>
        <v>0</v>
      </c>
      <c r="P37" s="228"/>
      <c r="Q37" s="228">
        <f>SUM(Q38:Q41)</f>
        <v>0</v>
      </c>
      <c r="R37" s="228"/>
      <c r="S37" s="228"/>
      <c r="T37" s="229"/>
      <c r="U37" s="223"/>
      <c r="V37" s="223">
        <f>SUM(V38:V41)</f>
        <v>1.28</v>
      </c>
      <c r="W37" s="223"/>
      <c r="X37" s="223"/>
      <c r="AG37" t="s">
        <v>370</v>
      </c>
    </row>
    <row r="38" spans="1:60" outlineLevel="1" x14ac:dyDescent="0.2">
      <c r="A38" s="241">
        <v>24</v>
      </c>
      <c r="B38" s="242" t="s">
        <v>583</v>
      </c>
      <c r="C38" s="252" t="s">
        <v>584</v>
      </c>
      <c r="D38" s="243" t="s">
        <v>530</v>
      </c>
      <c r="E38" s="244">
        <v>4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0.32</v>
      </c>
      <c r="V38" s="222">
        <f>ROUND(E38*U38,2)</f>
        <v>1.28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561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25</v>
      </c>
      <c r="B39" s="235" t="s">
        <v>585</v>
      </c>
      <c r="C39" s="253" t="s">
        <v>586</v>
      </c>
      <c r="D39" s="236" t="s">
        <v>580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587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588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589</v>
      </c>
      <c r="D40" s="248"/>
      <c r="E40" s="248"/>
      <c r="F40" s="248"/>
      <c r="G40" s="24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392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26</v>
      </c>
      <c r="B41" s="242" t="s">
        <v>590</v>
      </c>
      <c r="C41" s="252" t="s">
        <v>591</v>
      </c>
      <c r="D41" s="243" t="s">
        <v>0</v>
      </c>
      <c r="E41" s="244">
        <v>65.36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561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224" t="s">
        <v>368</v>
      </c>
      <c r="B42" s="225" t="s">
        <v>303</v>
      </c>
      <c r="C42" s="251" t="s">
        <v>304</v>
      </c>
      <c r="D42" s="226"/>
      <c r="E42" s="227"/>
      <c r="F42" s="228"/>
      <c r="G42" s="228">
        <f>SUMIF(AG43:AG53,"&lt;&gt;NOR",G43:G53)</f>
        <v>0</v>
      </c>
      <c r="H42" s="228"/>
      <c r="I42" s="228">
        <f>SUM(I43:I53)</f>
        <v>0</v>
      </c>
      <c r="J42" s="228"/>
      <c r="K42" s="228">
        <f>SUM(K43:K53)</f>
        <v>0</v>
      </c>
      <c r="L42" s="228"/>
      <c r="M42" s="228">
        <f>SUM(M43:M53)</f>
        <v>0</v>
      </c>
      <c r="N42" s="228"/>
      <c r="O42" s="228">
        <f>SUM(O43:O53)</f>
        <v>0</v>
      </c>
      <c r="P42" s="228"/>
      <c r="Q42" s="228">
        <f>SUM(Q43:Q53)</f>
        <v>0</v>
      </c>
      <c r="R42" s="228"/>
      <c r="S42" s="228"/>
      <c r="T42" s="229"/>
      <c r="U42" s="223"/>
      <c r="V42" s="223">
        <f>SUM(V43:V53)</f>
        <v>23.23</v>
      </c>
      <c r="W42" s="223"/>
      <c r="X42" s="223"/>
      <c r="AG42" t="s">
        <v>370</v>
      </c>
    </row>
    <row r="43" spans="1:60" outlineLevel="1" x14ac:dyDescent="0.2">
      <c r="A43" s="241">
        <v>27</v>
      </c>
      <c r="B43" s="242" t="s">
        <v>592</v>
      </c>
      <c r="C43" s="252" t="s">
        <v>593</v>
      </c>
      <c r="D43" s="243" t="s">
        <v>594</v>
      </c>
      <c r="E43" s="244">
        <v>2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9.1359999999999992</v>
      </c>
      <c r="V43" s="222">
        <f>ROUND(E43*U43,2)</f>
        <v>18.27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561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28</v>
      </c>
      <c r="B44" s="242" t="s">
        <v>595</v>
      </c>
      <c r="C44" s="252" t="s">
        <v>596</v>
      </c>
      <c r="D44" s="243" t="s">
        <v>373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587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588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1">
        <v>29</v>
      </c>
      <c r="B45" s="242" t="s">
        <v>597</v>
      </c>
      <c r="C45" s="252" t="s">
        <v>598</v>
      </c>
      <c r="D45" s="243" t="s">
        <v>599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0.85</v>
      </c>
      <c r="V45" s="222">
        <f>ROUND(E45*U45,2)</f>
        <v>1.7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561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30</v>
      </c>
      <c r="B46" s="242" t="s">
        <v>600</v>
      </c>
      <c r="C46" s="252" t="s">
        <v>601</v>
      </c>
      <c r="D46" s="243" t="s">
        <v>373</v>
      </c>
      <c r="E46" s="244">
        <v>2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0.2</v>
      </c>
      <c r="V46" s="222">
        <f>ROUND(E46*U46,2)</f>
        <v>0.4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4">
        <v>31</v>
      </c>
      <c r="B47" s="235" t="s">
        <v>602</v>
      </c>
      <c r="C47" s="253" t="s">
        <v>603</v>
      </c>
      <c r="D47" s="236" t="s">
        <v>373</v>
      </c>
      <c r="E47" s="237">
        <v>4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374</v>
      </c>
      <c r="T47" s="240" t="s">
        <v>375</v>
      </c>
      <c r="U47" s="222">
        <v>0.24</v>
      </c>
      <c r="V47" s="222">
        <f>ROUND(E47*U47,2)</f>
        <v>0.96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561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4" t="s">
        <v>604</v>
      </c>
      <c r="D48" s="248"/>
      <c r="E48" s="248"/>
      <c r="F48" s="248"/>
      <c r="G48" s="248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392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1">
        <v>32</v>
      </c>
      <c r="B49" s="242" t="s">
        <v>605</v>
      </c>
      <c r="C49" s="252" t="s">
        <v>606</v>
      </c>
      <c r="D49" s="243" t="s">
        <v>373</v>
      </c>
      <c r="E49" s="244">
        <v>6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0.14000000000000001</v>
      </c>
      <c r="V49" s="222">
        <f>ROUND(E49*U49,2)</f>
        <v>0.84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561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33</v>
      </c>
      <c r="B50" s="242" t="s">
        <v>607</v>
      </c>
      <c r="C50" s="252" t="s">
        <v>608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0.23</v>
      </c>
      <c r="V50" s="222">
        <f>ROUND(E50*U50,2)</f>
        <v>0.46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561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41">
        <v>34</v>
      </c>
      <c r="B51" s="242" t="s">
        <v>609</v>
      </c>
      <c r="C51" s="252" t="s">
        <v>610</v>
      </c>
      <c r="D51" s="243" t="s">
        <v>373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0.3</v>
      </c>
      <c r="V51" s="222">
        <f>ROUND(E51*U51,2)</f>
        <v>0.6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561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35</v>
      </c>
      <c r="B52" s="242" t="s">
        <v>611</v>
      </c>
      <c r="C52" s="252" t="s">
        <v>612</v>
      </c>
      <c r="D52" s="243" t="s">
        <v>580</v>
      </c>
      <c r="E52" s="244">
        <v>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561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36</v>
      </c>
      <c r="B53" s="242" t="s">
        <v>613</v>
      </c>
      <c r="C53" s="252" t="s">
        <v>614</v>
      </c>
      <c r="D53" s="243" t="s">
        <v>0</v>
      </c>
      <c r="E53" s="244">
        <v>1976.07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561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305</v>
      </c>
      <c r="C54" s="251" t="s">
        <v>306</v>
      </c>
      <c r="D54" s="226"/>
      <c r="E54" s="227"/>
      <c r="F54" s="228"/>
      <c r="G54" s="228">
        <f>SUMIF(AG55:AG66,"&lt;&gt;NOR",G55:G66)</f>
        <v>0</v>
      </c>
      <c r="H54" s="228"/>
      <c r="I54" s="228">
        <f>SUM(I55:I66)</f>
        <v>0</v>
      </c>
      <c r="J54" s="228"/>
      <c r="K54" s="228">
        <f>SUM(K55:K66)</f>
        <v>0</v>
      </c>
      <c r="L54" s="228"/>
      <c r="M54" s="228">
        <f>SUM(M55:M66)</f>
        <v>0</v>
      </c>
      <c r="N54" s="228"/>
      <c r="O54" s="228">
        <f>SUM(O55:O66)</f>
        <v>0</v>
      </c>
      <c r="P54" s="228"/>
      <c r="Q54" s="228">
        <f>SUM(Q55:Q66)</f>
        <v>0</v>
      </c>
      <c r="R54" s="228"/>
      <c r="S54" s="228"/>
      <c r="T54" s="229"/>
      <c r="U54" s="223"/>
      <c r="V54" s="223">
        <f>SUM(V55:V66)</f>
        <v>15.949999999999998</v>
      </c>
      <c r="W54" s="223"/>
      <c r="X54" s="223"/>
      <c r="AG54" t="s">
        <v>370</v>
      </c>
    </row>
    <row r="55" spans="1:60" outlineLevel="1" x14ac:dyDescent="0.2">
      <c r="A55" s="241">
        <v>37</v>
      </c>
      <c r="B55" s="242" t="s">
        <v>615</v>
      </c>
      <c r="C55" s="252" t="s">
        <v>616</v>
      </c>
      <c r="D55" s="243" t="s">
        <v>594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5.7240000000000002</v>
      </c>
      <c r="V55" s="222">
        <f>ROUND(E55*U55,2)</f>
        <v>5.72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561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38</v>
      </c>
      <c r="B56" s="242" t="s">
        <v>617</v>
      </c>
      <c r="C56" s="252" t="s">
        <v>618</v>
      </c>
      <c r="D56" s="243" t="s">
        <v>373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587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39</v>
      </c>
      <c r="B57" s="242" t="s">
        <v>619</v>
      </c>
      <c r="C57" s="252" t="s">
        <v>620</v>
      </c>
      <c r="D57" s="243" t="s">
        <v>594</v>
      </c>
      <c r="E57" s="244">
        <v>4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0.53</v>
      </c>
      <c r="V57" s="222">
        <f>ROUND(E57*U57,2)</f>
        <v>2.12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561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40</v>
      </c>
      <c r="B58" s="242" t="s">
        <v>621</v>
      </c>
      <c r="C58" s="252" t="s">
        <v>622</v>
      </c>
      <c r="D58" s="243" t="s">
        <v>594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0.59299999999999997</v>
      </c>
      <c r="V58" s="222">
        <f>ROUND(E58*U58,2)</f>
        <v>1.78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561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41</v>
      </c>
      <c r="B59" s="242" t="s">
        <v>623</v>
      </c>
      <c r="C59" s="252" t="s">
        <v>624</v>
      </c>
      <c r="D59" s="243" t="s">
        <v>594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0.59299999999999997</v>
      </c>
      <c r="V59" s="222">
        <f>ROUND(E59*U59,2)</f>
        <v>0.59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561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42</v>
      </c>
      <c r="B60" s="242" t="s">
        <v>625</v>
      </c>
      <c r="C60" s="252" t="s">
        <v>626</v>
      </c>
      <c r="D60" s="243" t="s">
        <v>594</v>
      </c>
      <c r="E60" s="244">
        <v>1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1.7050000000000001</v>
      </c>
      <c r="V60" s="222">
        <f>ROUND(E60*U60,2)</f>
        <v>1.71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561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43</v>
      </c>
      <c r="B61" s="242" t="s">
        <v>627</v>
      </c>
      <c r="C61" s="252" t="s">
        <v>628</v>
      </c>
      <c r="D61" s="243" t="s">
        <v>629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561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44</v>
      </c>
      <c r="B62" s="242" t="s">
        <v>630</v>
      </c>
      <c r="C62" s="252" t="s">
        <v>631</v>
      </c>
      <c r="D62" s="243" t="s">
        <v>580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587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588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45</v>
      </c>
      <c r="B63" s="242" t="s">
        <v>632</v>
      </c>
      <c r="C63" s="252" t="s">
        <v>633</v>
      </c>
      <c r="D63" s="243" t="s">
        <v>594</v>
      </c>
      <c r="E63" s="244">
        <v>20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0.114</v>
      </c>
      <c r="V63" s="222">
        <f>ROUND(E63*U63,2)</f>
        <v>2.2799999999999998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561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46</v>
      </c>
      <c r="B64" s="242" t="s">
        <v>634</v>
      </c>
      <c r="C64" s="252" t="s">
        <v>635</v>
      </c>
      <c r="D64" s="243" t="s">
        <v>594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1.7470000000000001</v>
      </c>
      <c r="V64" s="222">
        <f>ROUND(E64*U64,2)</f>
        <v>1.75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561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47</v>
      </c>
      <c r="B65" s="242" t="s">
        <v>636</v>
      </c>
      <c r="C65" s="252" t="s">
        <v>637</v>
      </c>
      <c r="D65" s="243" t="s">
        <v>373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587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588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48</v>
      </c>
      <c r="B66" s="242" t="s">
        <v>638</v>
      </c>
      <c r="C66" s="252" t="s">
        <v>639</v>
      </c>
      <c r="D66" s="243" t="s">
        <v>0</v>
      </c>
      <c r="E66" s="244">
        <v>1573.39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561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4" t="s">
        <v>368</v>
      </c>
      <c r="B67" s="225" t="s">
        <v>307</v>
      </c>
      <c r="C67" s="251" t="s">
        <v>308</v>
      </c>
      <c r="D67" s="226"/>
      <c r="E67" s="227"/>
      <c r="F67" s="228"/>
      <c r="G67" s="228">
        <f>SUMIF(AG68:AG123,"&lt;&gt;NOR",G68:G123)</f>
        <v>0</v>
      </c>
      <c r="H67" s="228"/>
      <c r="I67" s="228">
        <f>SUM(I68:I123)</f>
        <v>0</v>
      </c>
      <c r="J67" s="228"/>
      <c r="K67" s="228">
        <f>SUM(K68:K123)</f>
        <v>0</v>
      </c>
      <c r="L67" s="228"/>
      <c r="M67" s="228">
        <f>SUM(M68:M123)</f>
        <v>0</v>
      </c>
      <c r="N67" s="228"/>
      <c r="O67" s="228">
        <f>SUM(O68:O123)</f>
        <v>0</v>
      </c>
      <c r="P67" s="228"/>
      <c r="Q67" s="228">
        <f>SUM(Q68:Q123)</f>
        <v>0</v>
      </c>
      <c r="R67" s="228"/>
      <c r="S67" s="228"/>
      <c r="T67" s="229"/>
      <c r="U67" s="223"/>
      <c r="V67" s="223">
        <f>SUM(V68:V123)</f>
        <v>692.30000000000018</v>
      </c>
      <c r="W67" s="223"/>
      <c r="X67" s="223"/>
      <c r="AG67" t="s">
        <v>370</v>
      </c>
    </row>
    <row r="68" spans="1:60" outlineLevel="1" x14ac:dyDescent="0.2">
      <c r="A68" s="241">
        <v>49</v>
      </c>
      <c r="B68" s="242" t="s">
        <v>640</v>
      </c>
      <c r="C68" s="252" t="s">
        <v>641</v>
      </c>
      <c r="D68" s="243" t="s">
        <v>517</v>
      </c>
      <c r="E68" s="244">
        <v>12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561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50</v>
      </c>
      <c r="B69" s="235" t="s">
        <v>642</v>
      </c>
      <c r="C69" s="253" t="s">
        <v>643</v>
      </c>
      <c r="D69" s="236" t="s">
        <v>373</v>
      </c>
      <c r="E69" s="237">
        <v>670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561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644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645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646</v>
      </c>
      <c r="D72" s="259"/>
      <c r="E72" s="260">
        <v>670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51</v>
      </c>
      <c r="B73" s="235" t="s">
        <v>647</v>
      </c>
      <c r="C73" s="253" t="s">
        <v>648</v>
      </c>
      <c r="D73" s="236" t="s">
        <v>530</v>
      </c>
      <c r="E73" s="237">
        <v>630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374</v>
      </c>
      <c r="T73" s="240" t="s">
        <v>375</v>
      </c>
      <c r="U73" s="222">
        <v>0.41160000000000002</v>
      </c>
      <c r="V73" s="222">
        <f>ROUND(E73*U73,2)</f>
        <v>259.31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561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649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650</v>
      </c>
      <c r="D75" s="259"/>
      <c r="E75" s="260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532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651</v>
      </c>
      <c r="D76" s="259"/>
      <c r="E76" s="260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652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653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654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655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1" t="s">
        <v>656</v>
      </c>
      <c r="D81" s="259"/>
      <c r="E81" s="260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532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657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658</v>
      </c>
      <c r="D83" s="259"/>
      <c r="E83" s="260">
        <v>630</v>
      </c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34">
        <v>52</v>
      </c>
      <c r="B84" s="235" t="s">
        <v>659</v>
      </c>
      <c r="C84" s="253" t="s">
        <v>660</v>
      </c>
      <c r="D84" s="236" t="s">
        <v>530</v>
      </c>
      <c r="E84" s="237">
        <v>266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374</v>
      </c>
      <c r="T84" s="240" t="s">
        <v>375</v>
      </c>
      <c r="U84" s="222">
        <v>0.42159999999999997</v>
      </c>
      <c r="V84" s="222">
        <f>ROUND(E84*U84,2)</f>
        <v>112.15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561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661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662</v>
      </c>
      <c r="D86" s="259"/>
      <c r="E86" s="260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663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664</v>
      </c>
      <c r="D88" s="259"/>
      <c r="E88" s="260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1" t="s">
        <v>665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532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1" t="s">
        <v>666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532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667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668</v>
      </c>
      <c r="D92" s="259"/>
      <c r="E92" s="260">
        <v>266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4">
        <v>53</v>
      </c>
      <c r="B93" s="235" t="s">
        <v>669</v>
      </c>
      <c r="C93" s="253" t="s">
        <v>670</v>
      </c>
      <c r="D93" s="236" t="s">
        <v>530</v>
      </c>
      <c r="E93" s="237">
        <v>297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374</v>
      </c>
      <c r="T93" s="240" t="s">
        <v>375</v>
      </c>
      <c r="U93" s="222">
        <v>0.43159999999999998</v>
      </c>
      <c r="V93" s="222">
        <f>ROUND(E93*U93,2)</f>
        <v>128.19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561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671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672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673</v>
      </c>
      <c r="D96" s="259"/>
      <c r="E96" s="260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674</v>
      </c>
      <c r="D97" s="259"/>
      <c r="E97" s="260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532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675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676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677</v>
      </c>
      <c r="D100" s="259"/>
      <c r="E100" s="260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1" t="s">
        <v>678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532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679</v>
      </c>
      <c r="D102" s="259"/>
      <c r="E102" s="260">
        <v>297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2.5" outlineLevel="1" x14ac:dyDescent="0.2">
      <c r="A103" s="234">
        <v>54</v>
      </c>
      <c r="B103" s="235" t="s">
        <v>680</v>
      </c>
      <c r="C103" s="253" t="s">
        <v>681</v>
      </c>
      <c r="D103" s="236" t="s">
        <v>530</v>
      </c>
      <c r="E103" s="237">
        <v>116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374</v>
      </c>
      <c r="T103" s="240" t="s">
        <v>375</v>
      </c>
      <c r="U103" s="222">
        <v>0.44556000000000001</v>
      </c>
      <c r="V103" s="222">
        <f>ROUND(E103*U103,2)</f>
        <v>51.68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561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682</v>
      </c>
      <c r="D104" s="259"/>
      <c r="E104" s="260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683</v>
      </c>
      <c r="D105" s="259"/>
      <c r="E105" s="260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684</v>
      </c>
      <c r="D106" s="259"/>
      <c r="E106" s="260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532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685</v>
      </c>
      <c r="D107" s="259"/>
      <c r="E107" s="260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686</v>
      </c>
      <c r="D108" s="259"/>
      <c r="E108" s="260">
        <v>116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532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4">
        <v>55</v>
      </c>
      <c r="B109" s="235" t="s">
        <v>687</v>
      </c>
      <c r="C109" s="253" t="s">
        <v>688</v>
      </c>
      <c r="D109" s="236" t="s">
        <v>530</v>
      </c>
      <c r="E109" s="237">
        <v>74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374</v>
      </c>
      <c r="T109" s="240" t="s">
        <v>375</v>
      </c>
      <c r="U109" s="222">
        <v>0.45556000000000002</v>
      </c>
      <c r="V109" s="222">
        <f>ROUND(E109*U109,2)</f>
        <v>33.71</v>
      </c>
      <c r="W109" s="222"/>
      <c r="X109" s="222" t="s">
        <v>376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561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689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690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691</v>
      </c>
      <c r="D112" s="259"/>
      <c r="E112" s="260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692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532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693</v>
      </c>
      <c r="D114" s="259"/>
      <c r="E114" s="260">
        <v>74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41">
        <v>56</v>
      </c>
      <c r="B115" s="242" t="s">
        <v>694</v>
      </c>
      <c r="C115" s="252" t="s">
        <v>695</v>
      </c>
      <c r="D115" s="243" t="s">
        <v>530</v>
      </c>
      <c r="E115" s="244">
        <v>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374</v>
      </c>
      <c r="T115" s="247" t="s">
        <v>375</v>
      </c>
      <c r="U115" s="222">
        <v>0.73499999999999999</v>
      </c>
      <c r="V115" s="222">
        <f>ROUND(E115*U115,2)</f>
        <v>2.94</v>
      </c>
      <c r="W115" s="222"/>
      <c r="X115" s="222" t="s">
        <v>376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561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34">
        <v>57</v>
      </c>
      <c r="B116" s="235" t="s">
        <v>696</v>
      </c>
      <c r="C116" s="253" t="s">
        <v>697</v>
      </c>
      <c r="D116" s="236" t="s">
        <v>530</v>
      </c>
      <c r="E116" s="237">
        <v>14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374</v>
      </c>
      <c r="T116" s="240" t="s">
        <v>375</v>
      </c>
      <c r="U116" s="222">
        <v>0.91900000000000004</v>
      </c>
      <c r="V116" s="222">
        <f>ROUND(E116*U116,2)</f>
        <v>12.87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561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1" t="s">
        <v>698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1" t="s">
        <v>53</v>
      </c>
      <c r="D118" s="259"/>
      <c r="E118" s="260">
        <v>14</v>
      </c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532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58</v>
      </c>
      <c r="B119" s="242" t="s">
        <v>699</v>
      </c>
      <c r="C119" s="252" t="s">
        <v>700</v>
      </c>
      <c r="D119" s="243" t="s">
        <v>373</v>
      </c>
      <c r="E119" s="244">
        <v>60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374</v>
      </c>
      <c r="T119" s="247" t="s">
        <v>375</v>
      </c>
      <c r="U119" s="222">
        <v>0.29899999999999999</v>
      </c>
      <c r="V119" s="222">
        <f>ROUND(E119*U119,2)</f>
        <v>17.940000000000001</v>
      </c>
      <c r="W119" s="222"/>
      <c r="X119" s="222" t="s">
        <v>376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561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4">
        <v>59</v>
      </c>
      <c r="B120" s="235" t="s">
        <v>701</v>
      </c>
      <c r="C120" s="253" t="s">
        <v>702</v>
      </c>
      <c r="D120" s="236" t="s">
        <v>530</v>
      </c>
      <c r="E120" s="237">
        <v>1387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374</v>
      </c>
      <c r="T120" s="240" t="s">
        <v>375</v>
      </c>
      <c r="U120" s="222">
        <v>5.2999999999999999E-2</v>
      </c>
      <c r="V120" s="222">
        <f>ROUND(E120*U120,2)</f>
        <v>73.510000000000005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561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61" t="s">
        <v>703</v>
      </c>
      <c r="D121" s="259"/>
      <c r="E121" s="260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532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61" t="s">
        <v>704</v>
      </c>
      <c r="D122" s="259"/>
      <c r="E122" s="260">
        <v>1387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13"/>
      <c r="Z122" s="213"/>
      <c r="AA122" s="213"/>
      <c r="AB122" s="213"/>
      <c r="AC122" s="213"/>
      <c r="AD122" s="213"/>
      <c r="AE122" s="213"/>
      <c r="AF122" s="213"/>
      <c r="AG122" s="213" t="s">
        <v>532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1">
        <v>60</v>
      </c>
      <c r="B123" s="242" t="s">
        <v>705</v>
      </c>
      <c r="C123" s="252" t="s">
        <v>706</v>
      </c>
      <c r="D123" s="243" t="s">
        <v>0</v>
      </c>
      <c r="E123" s="244">
        <v>6201.0619999999999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374</v>
      </c>
      <c r="T123" s="247" t="s">
        <v>375</v>
      </c>
      <c r="U123" s="222">
        <v>0</v>
      </c>
      <c r="V123" s="222">
        <f>ROUND(E123*U123,2)</f>
        <v>0</v>
      </c>
      <c r="W123" s="222"/>
      <c r="X123" s="222" t="s">
        <v>376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561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4" t="s">
        <v>368</v>
      </c>
      <c r="B124" s="225" t="s">
        <v>309</v>
      </c>
      <c r="C124" s="251" t="s">
        <v>310</v>
      </c>
      <c r="D124" s="226"/>
      <c r="E124" s="227"/>
      <c r="F124" s="228"/>
      <c r="G124" s="228">
        <f>SUMIF(AG125:AG178,"&lt;&gt;NOR",G125:G178)</f>
        <v>0</v>
      </c>
      <c r="H124" s="228"/>
      <c r="I124" s="228">
        <f>SUM(I125:I178)</f>
        <v>0</v>
      </c>
      <c r="J124" s="228"/>
      <c r="K124" s="228">
        <f>SUM(K125:K178)</f>
        <v>0</v>
      </c>
      <c r="L124" s="228"/>
      <c r="M124" s="228">
        <f>SUM(M125:M178)</f>
        <v>0</v>
      </c>
      <c r="N124" s="228"/>
      <c r="O124" s="228">
        <f>SUM(O125:O178)</f>
        <v>0</v>
      </c>
      <c r="P124" s="228"/>
      <c r="Q124" s="228">
        <f>SUM(Q125:Q178)</f>
        <v>0</v>
      </c>
      <c r="R124" s="228"/>
      <c r="S124" s="228"/>
      <c r="T124" s="229"/>
      <c r="U124" s="223"/>
      <c r="V124" s="223">
        <f>SUM(V125:V178)</f>
        <v>28.45</v>
      </c>
      <c r="W124" s="223"/>
      <c r="X124" s="223"/>
      <c r="AG124" t="s">
        <v>370</v>
      </c>
    </row>
    <row r="125" spans="1:60" outlineLevel="1" x14ac:dyDescent="0.2">
      <c r="A125" s="241">
        <v>61</v>
      </c>
      <c r="B125" s="242" t="s">
        <v>707</v>
      </c>
      <c r="C125" s="252" t="s">
        <v>708</v>
      </c>
      <c r="D125" s="243" t="s">
        <v>373</v>
      </c>
      <c r="E125" s="244">
        <v>46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374</v>
      </c>
      <c r="T125" s="247" t="s">
        <v>375</v>
      </c>
      <c r="U125" s="222">
        <v>5.0999999999999997E-2</v>
      </c>
      <c r="V125" s="222">
        <f>ROUND(E125*U125,2)</f>
        <v>2.35</v>
      </c>
      <c r="W125" s="222"/>
      <c r="X125" s="222" t="s">
        <v>376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561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1">
        <v>62</v>
      </c>
      <c r="B126" s="242" t="s">
        <v>709</v>
      </c>
      <c r="C126" s="252" t="s">
        <v>710</v>
      </c>
      <c r="D126" s="243" t="s">
        <v>373</v>
      </c>
      <c r="E126" s="244">
        <v>14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6"/>
      <c r="S126" s="246" t="s">
        <v>374</v>
      </c>
      <c r="T126" s="247" t="s">
        <v>375</v>
      </c>
      <c r="U126" s="222">
        <v>0</v>
      </c>
      <c r="V126" s="222">
        <f>ROUND(E126*U126,2)</f>
        <v>0</v>
      </c>
      <c r="W126" s="222"/>
      <c r="X126" s="222" t="s">
        <v>587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588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1">
        <v>63</v>
      </c>
      <c r="B127" s="242" t="s">
        <v>711</v>
      </c>
      <c r="C127" s="252" t="s">
        <v>712</v>
      </c>
      <c r="D127" s="243" t="s">
        <v>373</v>
      </c>
      <c r="E127" s="244">
        <v>32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374</v>
      </c>
      <c r="T127" s="247" t="s">
        <v>375</v>
      </c>
      <c r="U127" s="222">
        <v>0</v>
      </c>
      <c r="V127" s="222">
        <f>ROUND(E127*U127,2)</f>
        <v>0</v>
      </c>
      <c r="W127" s="222"/>
      <c r="X127" s="222" t="s">
        <v>587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588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41">
        <v>64</v>
      </c>
      <c r="B128" s="242" t="s">
        <v>713</v>
      </c>
      <c r="C128" s="252" t="s">
        <v>714</v>
      </c>
      <c r="D128" s="243" t="s">
        <v>373</v>
      </c>
      <c r="E128" s="244">
        <v>5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 t="s">
        <v>374</v>
      </c>
      <c r="T128" s="247" t="s">
        <v>375</v>
      </c>
      <c r="U128" s="222">
        <v>0.16500000000000001</v>
      </c>
      <c r="V128" s="222">
        <f>ROUND(E128*U128,2)</f>
        <v>0.83</v>
      </c>
      <c r="W128" s="222"/>
      <c r="X128" s="222" t="s">
        <v>376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561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4">
        <v>65</v>
      </c>
      <c r="B129" s="235" t="s">
        <v>715</v>
      </c>
      <c r="C129" s="253" t="s">
        <v>716</v>
      </c>
      <c r="D129" s="236" t="s">
        <v>629</v>
      </c>
      <c r="E129" s="237">
        <v>4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374</v>
      </c>
      <c r="T129" s="240" t="s">
        <v>375</v>
      </c>
      <c r="U129" s="222">
        <v>0</v>
      </c>
      <c r="V129" s="222">
        <f>ROUND(E129*U129,2)</f>
        <v>0</v>
      </c>
      <c r="W129" s="222"/>
      <c r="X129" s="222" t="s">
        <v>587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588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717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250</v>
      </c>
      <c r="D131" s="259"/>
      <c r="E131" s="260">
        <v>4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1">
        <v>66</v>
      </c>
      <c r="B132" s="242" t="s">
        <v>718</v>
      </c>
      <c r="C132" s="252" t="s">
        <v>719</v>
      </c>
      <c r="D132" s="243" t="s">
        <v>373</v>
      </c>
      <c r="E132" s="244">
        <v>1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 t="s">
        <v>374</v>
      </c>
      <c r="T132" s="247" t="s">
        <v>375</v>
      </c>
      <c r="U132" s="222">
        <v>0</v>
      </c>
      <c r="V132" s="222">
        <f>ROUND(E132*U132,2)</f>
        <v>0</v>
      </c>
      <c r="W132" s="222"/>
      <c r="X132" s="222" t="s">
        <v>587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588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4">
        <v>67</v>
      </c>
      <c r="B133" s="235" t="s">
        <v>720</v>
      </c>
      <c r="C133" s="253" t="s">
        <v>721</v>
      </c>
      <c r="D133" s="236" t="s">
        <v>373</v>
      </c>
      <c r="E133" s="237">
        <v>78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374</v>
      </c>
      <c r="T133" s="240" t="s">
        <v>375</v>
      </c>
      <c r="U133" s="222">
        <v>0</v>
      </c>
      <c r="V133" s="222">
        <f>ROUND(E133*U133,2)</f>
        <v>0</v>
      </c>
      <c r="W133" s="222"/>
      <c r="X133" s="222" t="s">
        <v>587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588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1" t="s">
        <v>722</v>
      </c>
      <c r="D134" s="259"/>
      <c r="E134" s="260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1" t="s">
        <v>723</v>
      </c>
      <c r="D135" s="259"/>
      <c r="E135" s="260">
        <v>78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532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68</v>
      </c>
      <c r="B136" s="242" t="s">
        <v>724</v>
      </c>
      <c r="C136" s="252" t="s">
        <v>725</v>
      </c>
      <c r="D136" s="243" t="s">
        <v>373</v>
      </c>
      <c r="E136" s="244">
        <v>12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374</v>
      </c>
      <c r="T136" s="247" t="s">
        <v>375</v>
      </c>
      <c r="U136" s="222">
        <v>0</v>
      </c>
      <c r="V136" s="222">
        <f>ROUND(E136*U136,2)</f>
        <v>0</v>
      </c>
      <c r="W136" s="222"/>
      <c r="X136" s="222" t="s">
        <v>376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561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69</v>
      </c>
      <c r="B137" s="242" t="s">
        <v>726</v>
      </c>
      <c r="C137" s="252" t="s">
        <v>727</v>
      </c>
      <c r="D137" s="243" t="s">
        <v>373</v>
      </c>
      <c r="E137" s="244">
        <v>78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374</v>
      </c>
      <c r="T137" s="247" t="s">
        <v>375</v>
      </c>
      <c r="U137" s="222">
        <v>0</v>
      </c>
      <c r="V137" s="222">
        <f>ROUND(E137*U137,2)</f>
        <v>0</v>
      </c>
      <c r="W137" s="222"/>
      <c r="X137" s="222" t="s">
        <v>587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588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70</v>
      </c>
      <c r="B138" s="242" t="s">
        <v>728</v>
      </c>
      <c r="C138" s="252" t="s">
        <v>729</v>
      </c>
      <c r="D138" s="243" t="s">
        <v>373</v>
      </c>
      <c r="E138" s="244">
        <v>180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374</v>
      </c>
      <c r="T138" s="247" t="s">
        <v>375</v>
      </c>
      <c r="U138" s="222">
        <v>0</v>
      </c>
      <c r="V138" s="222">
        <f>ROUND(E138*U138,2)</f>
        <v>0</v>
      </c>
      <c r="W138" s="222"/>
      <c r="X138" s="222" t="s">
        <v>587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588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71</v>
      </c>
      <c r="B139" s="242" t="s">
        <v>730</v>
      </c>
      <c r="C139" s="252" t="s">
        <v>731</v>
      </c>
      <c r="D139" s="243" t="s">
        <v>373</v>
      </c>
      <c r="E139" s="244">
        <v>3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374</v>
      </c>
      <c r="T139" s="247" t="s">
        <v>375</v>
      </c>
      <c r="U139" s="222">
        <v>0</v>
      </c>
      <c r="V139" s="222">
        <f>ROUND(E139*U139,2)</f>
        <v>0</v>
      </c>
      <c r="W139" s="222"/>
      <c r="X139" s="222" t="s">
        <v>376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561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72</v>
      </c>
      <c r="B140" s="242" t="s">
        <v>732</v>
      </c>
      <c r="C140" s="252" t="s">
        <v>733</v>
      </c>
      <c r="D140" s="243" t="s">
        <v>580</v>
      </c>
      <c r="E140" s="244">
        <v>3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374</v>
      </c>
      <c r="T140" s="247" t="s">
        <v>375</v>
      </c>
      <c r="U140" s="222">
        <v>0</v>
      </c>
      <c r="V140" s="222">
        <f>ROUND(E140*U140,2)</f>
        <v>0</v>
      </c>
      <c r="W140" s="222"/>
      <c r="X140" s="222" t="s">
        <v>587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588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73</v>
      </c>
      <c r="B141" s="242" t="s">
        <v>734</v>
      </c>
      <c r="C141" s="252" t="s">
        <v>735</v>
      </c>
      <c r="D141" s="243" t="s">
        <v>373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374</v>
      </c>
      <c r="T141" s="247" t="s">
        <v>375</v>
      </c>
      <c r="U141" s="222">
        <v>5.2999999999999999E-2</v>
      </c>
      <c r="V141" s="222">
        <f>ROUND(E141*U141,2)</f>
        <v>0.05</v>
      </c>
      <c r="W141" s="222"/>
      <c r="X141" s="222" t="s">
        <v>376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561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74</v>
      </c>
      <c r="B142" s="242" t="s">
        <v>736</v>
      </c>
      <c r="C142" s="252" t="s">
        <v>737</v>
      </c>
      <c r="D142" s="243" t="s">
        <v>629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374</v>
      </c>
      <c r="T142" s="247" t="s">
        <v>375</v>
      </c>
      <c r="U142" s="222">
        <v>0</v>
      </c>
      <c r="V142" s="222">
        <f>ROUND(E142*U142,2)</f>
        <v>0</v>
      </c>
      <c r="W142" s="222"/>
      <c r="X142" s="222" t="s">
        <v>587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588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75</v>
      </c>
      <c r="B143" s="242" t="s">
        <v>738</v>
      </c>
      <c r="C143" s="252" t="s">
        <v>739</v>
      </c>
      <c r="D143" s="243" t="s">
        <v>373</v>
      </c>
      <c r="E143" s="244">
        <v>15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374</v>
      </c>
      <c r="T143" s="247" t="s">
        <v>375</v>
      </c>
      <c r="U143" s="222">
        <v>0.20599999999999999</v>
      </c>
      <c r="V143" s="222">
        <f>ROUND(E143*U143,2)</f>
        <v>3.09</v>
      </c>
      <c r="W143" s="222"/>
      <c r="X143" s="222" t="s">
        <v>376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561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4">
        <v>76</v>
      </c>
      <c r="B144" s="235" t="s">
        <v>740</v>
      </c>
      <c r="C144" s="253" t="s">
        <v>741</v>
      </c>
      <c r="D144" s="236" t="s">
        <v>373</v>
      </c>
      <c r="E144" s="237">
        <v>7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/>
      <c r="S144" s="239" t="s">
        <v>374</v>
      </c>
      <c r="T144" s="240" t="s">
        <v>375</v>
      </c>
      <c r="U144" s="222">
        <v>0</v>
      </c>
      <c r="V144" s="222">
        <f>ROUND(E144*U144,2)</f>
        <v>0</v>
      </c>
      <c r="W144" s="222"/>
      <c r="X144" s="222" t="s">
        <v>587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588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742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532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95</v>
      </c>
      <c r="D146" s="259"/>
      <c r="E146" s="260">
        <v>7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77</v>
      </c>
      <c r="B147" s="242" t="s">
        <v>743</v>
      </c>
      <c r="C147" s="252" t="s">
        <v>744</v>
      </c>
      <c r="D147" s="243" t="s">
        <v>373</v>
      </c>
      <c r="E147" s="244">
        <v>8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374</v>
      </c>
      <c r="T147" s="247" t="s">
        <v>375</v>
      </c>
      <c r="U147" s="222">
        <v>0</v>
      </c>
      <c r="V147" s="222">
        <f>ROUND(E147*U147,2)</f>
        <v>0</v>
      </c>
      <c r="W147" s="222"/>
      <c r="X147" s="222" t="s">
        <v>587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588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1">
        <v>78</v>
      </c>
      <c r="B148" s="242" t="s">
        <v>745</v>
      </c>
      <c r="C148" s="252" t="s">
        <v>746</v>
      </c>
      <c r="D148" s="243" t="s">
        <v>373</v>
      </c>
      <c r="E148" s="244">
        <v>5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6">
        <v>0</v>
      </c>
      <c r="O148" s="246">
        <f>ROUND(E148*N148,2)</f>
        <v>0</v>
      </c>
      <c r="P148" s="246">
        <v>0</v>
      </c>
      <c r="Q148" s="246">
        <f>ROUND(E148*P148,2)</f>
        <v>0</v>
      </c>
      <c r="R148" s="246"/>
      <c r="S148" s="246" t="s">
        <v>374</v>
      </c>
      <c r="T148" s="247" t="s">
        <v>375</v>
      </c>
      <c r="U148" s="222">
        <v>0.22700000000000001</v>
      </c>
      <c r="V148" s="222">
        <f>ROUND(E148*U148,2)</f>
        <v>1.1399999999999999</v>
      </c>
      <c r="W148" s="222"/>
      <c r="X148" s="222" t="s">
        <v>376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561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41">
        <v>79</v>
      </c>
      <c r="B149" s="242" t="s">
        <v>747</v>
      </c>
      <c r="C149" s="252" t="s">
        <v>748</v>
      </c>
      <c r="D149" s="243" t="s">
        <v>373</v>
      </c>
      <c r="E149" s="244">
        <v>1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374</v>
      </c>
      <c r="T149" s="247" t="s">
        <v>375</v>
      </c>
      <c r="U149" s="222">
        <v>0</v>
      </c>
      <c r="V149" s="222">
        <f>ROUND(E149*U149,2)</f>
        <v>0</v>
      </c>
      <c r="W149" s="222"/>
      <c r="X149" s="222" t="s">
        <v>587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588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41">
        <v>80</v>
      </c>
      <c r="B150" s="242" t="s">
        <v>749</v>
      </c>
      <c r="C150" s="252" t="s">
        <v>750</v>
      </c>
      <c r="D150" s="243" t="s">
        <v>373</v>
      </c>
      <c r="E150" s="244">
        <v>3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6">
        <v>0</v>
      </c>
      <c r="O150" s="246">
        <f>ROUND(E150*N150,2)</f>
        <v>0</v>
      </c>
      <c r="P150" s="246">
        <v>0</v>
      </c>
      <c r="Q150" s="246">
        <f>ROUND(E150*P150,2)</f>
        <v>0</v>
      </c>
      <c r="R150" s="246"/>
      <c r="S150" s="246" t="s">
        <v>374</v>
      </c>
      <c r="T150" s="247" t="s">
        <v>375</v>
      </c>
      <c r="U150" s="222">
        <v>0</v>
      </c>
      <c r="V150" s="222">
        <f>ROUND(E150*U150,2)</f>
        <v>0</v>
      </c>
      <c r="W150" s="222"/>
      <c r="X150" s="222" t="s">
        <v>587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588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1">
        <v>81</v>
      </c>
      <c r="B151" s="242" t="s">
        <v>751</v>
      </c>
      <c r="C151" s="252" t="s">
        <v>752</v>
      </c>
      <c r="D151" s="243" t="s">
        <v>373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374</v>
      </c>
      <c r="T151" s="247" t="s">
        <v>375</v>
      </c>
      <c r="U151" s="222">
        <v>0</v>
      </c>
      <c r="V151" s="222">
        <f>ROUND(E151*U151,2)</f>
        <v>0</v>
      </c>
      <c r="W151" s="222"/>
      <c r="X151" s="222" t="s">
        <v>587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588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82</v>
      </c>
      <c r="B152" s="242" t="s">
        <v>753</v>
      </c>
      <c r="C152" s="252" t="s">
        <v>754</v>
      </c>
      <c r="D152" s="243" t="s">
        <v>373</v>
      </c>
      <c r="E152" s="244">
        <v>16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374</v>
      </c>
      <c r="T152" s="247" t="s">
        <v>375</v>
      </c>
      <c r="U152" s="222">
        <v>0.26800000000000002</v>
      </c>
      <c r="V152" s="222">
        <f>ROUND(E152*U152,2)</f>
        <v>4.29</v>
      </c>
      <c r="W152" s="222"/>
      <c r="X152" s="222" t="s">
        <v>376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561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4">
        <v>83</v>
      </c>
      <c r="B153" s="235" t="s">
        <v>755</v>
      </c>
      <c r="C153" s="253" t="s">
        <v>756</v>
      </c>
      <c r="D153" s="236" t="s">
        <v>373</v>
      </c>
      <c r="E153" s="237">
        <v>11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374</v>
      </c>
      <c r="T153" s="240" t="s">
        <v>375</v>
      </c>
      <c r="U153" s="222">
        <v>0</v>
      </c>
      <c r="V153" s="222">
        <f>ROUND(E153*U153,2)</f>
        <v>0</v>
      </c>
      <c r="W153" s="222"/>
      <c r="X153" s="222" t="s">
        <v>587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588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757</v>
      </c>
      <c r="D154" s="259"/>
      <c r="E154" s="260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532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758</v>
      </c>
      <c r="D155" s="259"/>
      <c r="E155" s="260">
        <v>11</v>
      </c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84</v>
      </c>
      <c r="B156" s="242" t="s">
        <v>759</v>
      </c>
      <c r="C156" s="252" t="s">
        <v>760</v>
      </c>
      <c r="D156" s="243" t="s">
        <v>373</v>
      </c>
      <c r="E156" s="244">
        <v>3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374</v>
      </c>
      <c r="T156" s="247" t="s">
        <v>375</v>
      </c>
      <c r="U156" s="222">
        <v>0</v>
      </c>
      <c r="V156" s="222">
        <f>ROUND(E156*U156,2)</f>
        <v>0</v>
      </c>
      <c r="W156" s="222"/>
      <c r="X156" s="222" t="s">
        <v>587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588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85</v>
      </c>
      <c r="B157" s="242" t="s">
        <v>761</v>
      </c>
      <c r="C157" s="252" t="s">
        <v>762</v>
      </c>
      <c r="D157" s="243" t="s">
        <v>373</v>
      </c>
      <c r="E157" s="244">
        <v>2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374</v>
      </c>
      <c r="T157" s="247" t="s">
        <v>375</v>
      </c>
      <c r="U157" s="222">
        <v>0</v>
      </c>
      <c r="V157" s="222">
        <f>ROUND(E157*U157,2)</f>
        <v>0</v>
      </c>
      <c r="W157" s="222"/>
      <c r="X157" s="222" t="s">
        <v>587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588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86</v>
      </c>
      <c r="B158" s="242" t="s">
        <v>763</v>
      </c>
      <c r="C158" s="252" t="s">
        <v>764</v>
      </c>
      <c r="D158" s="243" t="s">
        <v>580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</v>
      </c>
      <c r="V158" s="222">
        <f>ROUND(E158*U158,2)</f>
        <v>0</v>
      </c>
      <c r="W158" s="222"/>
      <c r="X158" s="222" t="s">
        <v>587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588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87</v>
      </c>
      <c r="B159" s="242" t="s">
        <v>765</v>
      </c>
      <c r="C159" s="252" t="s">
        <v>766</v>
      </c>
      <c r="D159" s="243" t="s">
        <v>580</v>
      </c>
      <c r="E159" s="244">
        <v>1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374</v>
      </c>
      <c r="T159" s="247" t="s">
        <v>375</v>
      </c>
      <c r="U159" s="222">
        <v>0</v>
      </c>
      <c r="V159" s="222">
        <f>ROUND(E159*U159,2)</f>
        <v>0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561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88</v>
      </c>
      <c r="B160" s="242" t="s">
        <v>767</v>
      </c>
      <c r="C160" s="252" t="s">
        <v>768</v>
      </c>
      <c r="D160" s="243" t="s">
        <v>373</v>
      </c>
      <c r="E160" s="244">
        <v>8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374</v>
      </c>
      <c r="T160" s="247" t="s">
        <v>375</v>
      </c>
      <c r="U160" s="222">
        <v>0.35</v>
      </c>
      <c r="V160" s="222">
        <f>ROUND(E160*U160,2)</f>
        <v>2.8</v>
      </c>
      <c r="W160" s="222"/>
      <c r="X160" s="222" t="s">
        <v>376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561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89</v>
      </c>
      <c r="B161" s="242" t="s">
        <v>769</v>
      </c>
      <c r="C161" s="252" t="s">
        <v>770</v>
      </c>
      <c r="D161" s="243" t="s">
        <v>373</v>
      </c>
      <c r="E161" s="244">
        <v>2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374</v>
      </c>
      <c r="T161" s="247" t="s">
        <v>375</v>
      </c>
      <c r="U161" s="222">
        <v>0</v>
      </c>
      <c r="V161" s="222">
        <f>ROUND(E161*U161,2)</f>
        <v>0</v>
      </c>
      <c r="W161" s="222"/>
      <c r="X161" s="222" t="s">
        <v>376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561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1">
        <v>90</v>
      </c>
      <c r="B162" s="242" t="s">
        <v>771</v>
      </c>
      <c r="C162" s="252" t="s">
        <v>772</v>
      </c>
      <c r="D162" s="243" t="s">
        <v>373</v>
      </c>
      <c r="E162" s="244">
        <v>4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 t="s">
        <v>374</v>
      </c>
      <c r="T162" s="247" t="s">
        <v>375</v>
      </c>
      <c r="U162" s="222">
        <v>0</v>
      </c>
      <c r="V162" s="222">
        <f>ROUND(E162*U162,2)</f>
        <v>0</v>
      </c>
      <c r="W162" s="222"/>
      <c r="X162" s="222" t="s">
        <v>587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588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41">
        <v>91</v>
      </c>
      <c r="B163" s="242" t="s">
        <v>773</v>
      </c>
      <c r="C163" s="252" t="s">
        <v>774</v>
      </c>
      <c r="D163" s="243" t="s">
        <v>373</v>
      </c>
      <c r="E163" s="244">
        <v>2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374</v>
      </c>
      <c r="T163" s="247" t="s">
        <v>375</v>
      </c>
      <c r="U163" s="222">
        <v>0</v>
      </c>
      <c r="V163" s="222">
        <f>ROUND(E163*U163,2)</f>
        <v>0</v>
      </c>
      <c r="W163" s="222"/>
      <c r="X163" s="222" t="s">
        <v>587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588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1">
        <v>92</v>
      </c>
      <c r="B164" s="242" t="s">
        <v>775</v>
      </c>
      <c r="C164" s="252" t="s">
        <v>776</v>
      </c>
      <c r="D164" s="243" t="s">
        <v>373</v>
      </c>
      <c r="E164" s="244">
        <v>5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374</v>
      </c>
      <c r="T164" s="247" t="s">
        <v>375</v>
      </c>
      <c r="U164" s="222">
        <v>0.42199999999999999</v>
      </c>
      <c r="V164" s="222">
        <f>ROUND(E164*U164,2)</f>
        <v>2.11</v>
      </c>
      <c r="W164" s="222"/>
      <c r="X164" s="222" t="s">
        <v>376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561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41">
        <v>93</v>
      </c>
      <c r="B165" s="242" t="s">
        <v>777</v>
      </c>
      <c r="C165" s="252" t="s">
        <v>778</v>
      </c>
      <c r="D165" s="243" t="s">
        <v>373</v>
      </c>
      <c r="E165" s="244">
        <v>3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6">
        <v>0</v>
      </c>
      <c r="O165" s="246">
        <f>ROUND(E165*N165,2)</f>
        <v>0</v>
      </c>
      <c r="P165" s="246">
        <v>0</v>
      </c>
      <c r="Q165" s="246">
        <f>ROUND(E165*P165,2)</f>
        <v>0</v>
      </c>
      <c r="R165" s="246"/>
      <c r="S165" s="246" t="s">
        <v>374</v>
      </c>
      <c r="T165" s="247" t="s">
        <v>375</v>
      </c>
      <c r="U165" s="222">
        <v>0</v>
      </c>
      <c r="V165" s="222">
        <f>ROUND(E165*U165,2)</f>
        <v>0</v>
      </c>
      <c r="W165" s="222"/>
      <c r="X165" s="222" t="s">
        <v>587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588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41">
        <v>94</v>
      </c>
      <c r="B166" s="242" t="s">
        <v>779</v>
      </c>
      <c r="C166" s="252" t="s">
        <v>780</v>
      </c>
      <c r="D166" s="243" t="s">
        <v>373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374</v>
      </c>
      <c r="T166" s="247" t="s">
        <v>375</v>
      </c>
      <c r="U166" s="222">
        <v>0</v>
      </c>
      <c r="V166" s="222">
        <f>ROUND(E166*U166,2)</f>
        <v>0</v>
      </c>
      <c r="W166" s="222"/>
      <c r="X166" s="222" t="s">
        <v>587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588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1">
        <v>95</v>
      </c>
      <c r="B167" s="242" t="s">
        <v>781</v>
      </c>
      <c r="C167" s="252" t="s">
        <v>782</v>
      </c>
      <c r="D167" s="243" t="s">
        <v>373</v>
      </c>
      <c r="E167" s="244">
        <v>1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0</v>
      </c>
      <c r="O167" s="246">
        <f>ROUND(E167*N167,2)</f>
        <v>0</v>
      </c>
      <c r="P167" s="246">
        <v>0</v>
      </c>
      <c r="Q167" s="246">
        <f>ROUND(E167*P167,2)</f>
        <v>0</v>
      </c>
      <c r="R167" s="246"/>
      <c r="S167" s="246" t="s">
        <v>374</v>
      </c>
      <c r="T167" s="247" t="s">
        <v>375</v>
      </c>
      <c r="U167" s="222">
        <v>0</v>
      </c>
      <c r="V167" s="222">
        <f>ROUND(E167*U167,2)</f>
        <v>0</v>
      </c>
      <c r="W167" s="222"/>
      <c r="X167" s="222" t="s">
        <v>587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588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1">
        <v>96</v>
      </c>
      <c r="B168" s="242" t="s">
        <v>783</v>
      </c>
      <c r="C168" s="252" t="s">
        <v>784</v>
      </c>
      <c r="D168" s="243" t="s">
        <v>373</v>
      </c>
      <c r="E168" s="244">
        <v>3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374</v>
      </c>
      <c r="T168" s="247" t="s">
        <v>375</v>
      </c>
      <c r="U168" s="222">
        <v>0.25800000000000001</v>
      </c>
      <c r="V168" s="222">
        <f>ROUND(E168*U168,2)</f>
        <v>0.77</v>
      </c>
      <c r="W168" s="222"/>
      <c r="X168" s="222" t="s">
        <v>376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561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1">
        <v>97</v>
      </c>
      <c r="B169" s="242" t="s">
        <v>785</v>
      </c>
      <c r="C169" s="252" t="s">
        <v>786</v>
      </c>
      <c r="D169" s="243" t="s">
        <v>373</v>
      </c>
      <c r="E169" s="244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 t="s">
        <v>374</v>
      </c>
      <c r="T169" s="247" t="s">
        <v>375</v>
      </c>
      <c r="U169" s="222">
        <v>0</v>
      </c>
      <c r="V169" s="222">
        <f>ROUND(E169*U169,2)</f>
        <v>0</v>
      </c>
      <c r="W169" s="222"/>
      <c r="X169" s="222" t="s">
        <v>587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588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1">
        <v>98</v>
      </c>
      <c r="B170" s="242" t="s">
        <v>785</v>
      </c>
      <c r="C170" s="252" t="s">
        <v>787</v>
      </c>
      <c r="D170" s="243" t="s">
        <v>373</v>
      </c>
      <c r="E170" s="244">
        <v>1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374</v>
      </c>
      <c r="T170" s="247" t="s">
        <v>375</v>
      </c>
      <c r="U170" s="222">
        <v>0</v>
      </c>
      <c r="V170" s="222">
        <f>ROUND(E170*U170,2)</f>
        <v>0</v>
      </c>
      <c r="W170" s="222"/>
      <c r="X170" s="222" t="s">
        <v>788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789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1">
        <v>99</v>
      </c>
      <c r="B171" s="242" t="s">
        <v>785</v>
      </c>
      <c r="C171" s="252" t="s">
        <v>790</v>
      </c>
      <c r="D171" s="243" t="s">
        <v>373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 t="s">
        <v>374</v>
      </c>
      <c r="T171" s="247" t="s">
        <v>375</v>
      </c>
      <c r="U171" s="222">
        <v>0</v>
      </c>
      <c r="V171" s="222">
        <f>ROUND(E171*U171,2)</f>
        <v>0</v>
      </c>
      <c r="W171" s="222"/>
      <c r="X171" s="222" t="s">
        <v>788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789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1">
        <v>100</v>
      </c>
      <c r="B172" s="242" t="s">
        <v>791</v>
      </c>
      <c r="C172" s="252" t="s">
        <v>792</v>
      </c>
      <c r="D172" s="243" t="s">
        <v>594</v>
      </c>
      <c r="E172" s="244">
        <v>5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1.29</v>
      </c>
      <c r="V172" s="222">
        <f>ROUND(E172*U172,2)</f>
        <v>6.45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561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1">
        <v>101</v>
      </c>
      <c r="B173" s="242" t="s">
        <v>793</v>
      </c>
      <c r="C173" s="252" t="s">
        <v>794</v>
      </c>
      <c r="D173" s="243" t="s">
        <v>373</v>
      </c>
      <c r="E173" s="244">
        <v>1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0</v>
      </c>
      <c r="O173" s="246">
        <f>ROUND(E173*N173,2)</f>
        <v>0</v>
      </c>
      <c r="P173" s="246">
        <v>0</v>
      </c>
      <c r="Q173" s="246">
        <f>ROUND(E173*P173,2)</f>
        <v>0</v>
      </c>
      <c r="R173" s="246"/>
      <c r="S173" s="246" t="s">
        <v>374</v>
      </c>
      <c r="T173" s="247" t="s">
        <v>375</v>
      </c>
      <c r="U173" s="222">
        <v>0</v>
      </c>
      <c r="V173" s="222">
        <f>ROUND(E173*U173,2)</f>
        <v>0</v>
      </c>
      <c r="W173" s="222"/>
      <c r="X173" s="222" t="s">
        <v>376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561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41">
        <v>102</v>
      </c>
      <c r="B174" s="242" t="s">
        <v>795</v>
      </c>
      <c r="C174" s="252" t="s">
        <v>796</v>
      </c>
      <c r="D174" s="243" t="s">
        <v>373</v>
      </c>
      <c r="E174" s="244">
        <v>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374</v>
      </c>
      <c r="T174" s="247" t="s">
        <v>375</v>
      </c>
      <c r="U174" s="222">
        <v>0</v>
      </c>
      <c r="V174" s="222">
        <f>ROUND(E174*U174,2)</f>
        <v>0</v>
      </c>
      <c r="W174" s="222"/>
      <c r="X174" s="222" t="s">
        <v>587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588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ht="33.75" outlineLevel="1" x14ac:dyDescent="0.2">
      <c r="A175" s="241">
        <v>103</v>
      </c>
      <c r="B175" s="242" t="s">
        <v>797</v>
      </c>
      <c r="C175" s="252" t="s">
        <v>798</v>
      </c>
      <c r="D175" s="243" t="s">
        <v>373</v>
      </c>
      <c r="E175" s="244">
        <v>2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374</v>
      </c>
      <c r="T175" s="247" t="s">
        <v>375</v>
      </c>
      <c r="U175" s="222">
        <v>0</v>
      </c>
      <c r="V175" s="222">
        <f>ROUND(E175*U175,2)</f>
        <v>0</v>
      </c>
      <c r="W175" s="222"/>
      <c r="X175" s="222" t="s">
        <v>587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588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104</v>
      </c>
      <c r="B176" s="242" t="s">
        <v>799</v>
      </c>
      <c r="C176" s="252" t="s">
        <v>800</v>
      </c>
      <c r="D176" s="243" t="s">
        <v>373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374</v>
      </c>
      <c r="T176" s="247" t="s">
        <v>375</v>
      </c>
      <c r="U176" s="222">
        <v>0</v>
      </c>
      <c r="V176" s="222">
        <f>ROUND(E176*U176,2)</f>
        <v>0</v>
      </c>
      <c r="W176" s="222"/>
      <c r="X176" s="222" t="s">
        <v>587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588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1">
        <v>105</v>
      </c>
      <c r="B177" s="242" t="s">
        <v>801</v>
      </c>
      <c r="C177" s="252" t="s">
        <v>802</v>
      </c>
      <c r="D177" s="243" t="s">
        <v>373</v>
      </c>
      <c r="E177" s="244">
        <v>12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 t="s">
        <v>374</v>
      </c>
      <c r="T177" s="247" t="s">
        <v>375</v>
      </c>
      <c r="U177" s="222">
        <v>0.38100000000000001</v>
      </c>
      <c r="V177" s="222">
        <f>ROUND(E177*U177,2)</f>
        <v>4.57</v>
      </c>
      <c r="W177" s="222"/>
      <c r="X177" s="222" t="s">
        <v>376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561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106</v>
      </c>
      <c r="B178" s="242" t="s">
        <v>803</v>
      </c>
      <c r="C178" s="252" t="s">
        <v>804</v>
      </c>
      <c r="D178" s="243" t="s">
        <v>0</v>
      </c>
      <c r="E178" s="244">
        <v>2579.875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374</v>
      </c>
      <c r="T178" s="247" t="s">
        <v>375</v>
      </c>
      <c r="U178" s="222">
        <v>0</v>
      </c>
      <c r="V178" s="222">
        <f>ROUND(E178*U178,2)</f>
        <v>0</v>
      </c>
      <c r="W178" s="222"/>
      <c r="X178" s="222" t="s">
        <v>376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561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24" t="s">
        <v>368</v>
      </c>
      <c r="B179" s="225" t="s">
        <v>311</v>
      </c>
      <c r="C179" s="251" t="s">
        <v>312</v>
      </c>
      <c r="D179" s="226"/>
      <c r="E179" s="227"/>
      <c r="F179" s="228"/>
      <c r="G179" s="228">
        <f>SUMIF(AG180:AG252,"&lt;&gt;NOR",G180:G252)</f>
        <v>0</v>
      </c>
      <c r="H179" s="228"/>
      <c r="I179" s="228">
        <f>SUM(I180:I252)</f>
        <v>0</v>
      </c>
      <c r="J179" s="228"/>
      <c r="K179" s="228">
        <f>SUM(K180:K252)</f>
        <v>0</v>
      </c>
      <c r="L179" s="228"/>
      <c r="M179" s="228">
        <f>SUM(M180:M252)</f>
        <v>0</v>
      </c>
      <c r="N179" s="228"/>
      <c r="O179" s="228">
        <f>SUM(O180:O252)</f>
        <v>0</v>
      </c>
      <c r="P179" s="228"/>
      <c r="Q179" s="228">
        <f>SUM(Q180:Q252)</f>
        <v>0</v>
      </c>
      <c r="R179" s="228"/>
      <c r="S179" s="228"/>
      <c r="T179" s="229"/>
      <c r="U179" s="223"/>
      <c r="V179" s="223">
        <f>SUM(V180:V252)</f>
        <v>174.89000000000001</v>
      </c>
      <c r="W179" s="223"/>
      <c r="X179" s="223"/>
      <c r="AG179" t="s">
        <v>370</v>
      </c>
    </row>
    <row r="180" spans="1:60" ht="22.5" outlineLevel="1" x14ac:dyDescent="0.2">
      <c r="A180" s="241">
        <v>107</v>
      </c>
      <c r="B180" s="242" t="s">
        <v>805</v>
      </c>
      <c r="C180" s="252" t="s">
        <v>806</v>
      </c>
      <c r="D180" s="243" t="s">
        <v>373</v>
      </c>
      <c r="E180" s="244">
        <v>90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374</v>
      </c>
      <c r="T180" s="247" t="s">
        <v>375</v>
      </c>
      <c r="U180" s="222">
        <v>0.26800000000000002</v>
      </c>
      <c r="V180" s="222">
        <f>ROUND(E180*U180,2)</f>
        <v>24.12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561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41">
        <v>108</v>
      </c>
      <c r="B181" s="242" t="s">
        <v>807</v>
      </c>
      <c r="C181" s="252" t="s">
        <v>808</v>
      </c>
      <c r="D181" s="243" t="s">
        <v>373</v>
      </c>
      <c r="E181" s="244">
        <v>78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374</v>
      </c>
      <c r="T181" s="247" t="s">
        <v>375</v>
      </c>
      <c r="U181" s="222">
        <v>1.008</v>
      </c>
      <c r="V181" s="222">
        <f>ROUND(E181*U181,2)</f>
        <v>78.62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561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33.75" outlineLevel="1" x14ac:dyDescent="0.2">
      <c r="A182" s="234">
        <v>109</v>
      </c>
      <c r="B182" s="235" t="s">
        <v>809</v>
      </c>
      <c r="C182" s="253" t="s">
        <v>810</v>
      </c>
      <c r="D182" s="236" t="s">
        <v>373</v>
      </c>
      <c r="E182" s="237">
        <v>3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39"/>
      <c r="S182" s="239" t="s">
        <v>374</v>
      </c>
      <c r="T182" s="240" t="s">
        <v>375</v>
      </c>
      <c r="U182" s="222">
        <v>0.84799999999999998</v>
      </c>
      <c r="V182" s="222">
        <f>ROUND(E182*U182,2)</f>
        <v>2.54</v>
      </c>
      <c r="W182" s="222"/>
      <c r="X182" s="222" t="s">
        <v>376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561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4" t="s">
        <v>811</v>
      </c>
      <c r="D183" s="248"/>
      <c r="E183" s="248"/>
      <c r="F183" s="248"/>
      <c r="G183" s="248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392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5" t="s">
        <v>811</v>
      </c>
      <c r="D184" s="249"/>
      <c r="E184" s="249"/>
      <c r="F184" s="249"/>
      <c r="G184" s="249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392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33.75" outlineLevel="1" x14ac:dyDescent="0.2">
      <c r="A185" s="234">
        <v>110</v>
      </c>
      <c r="B185" s="235" t="s">
        <v>812</v>
      </c>
      <c r="C185" s="253" t="s">
        <v>813</v>
      </c>
      <c r="D185" s="236" t="s">
        <v>373</v>
      </c>
      <c r="E185" s="237">
        <v>2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374</v>
      </c>
      <c r="T185" s="240" t="s">
        <v>375</v>
      </c>
      <c r="U185" s="222">
        <v>0.84799999999999998</v>
      </c>
      <c r="V185" s="222">
        <f>ROUND(E185*U185,2)</f>
        <v>1.7</v>
      </c>
      <c r="W185" s="222"/>
      <c r="X185" s="222" t="s">
        <v>376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561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4" t="s">
        <v>811</v>
      </c>
      <c r="D186" s="248"/>
      <c r="E186" s="248"/>
      <c r="F186" s="248"/>
      <c r="G186" s="248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392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5" t="s">
        <v>811</v>
      </c>
      <c r="D187" s="249"/>
      <c r="E187" s="249"/>
      <c r="F187" s="249"/>
      <c r="G187" s="249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392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33.75" outlineLevel="1" x14ac:dyDescent="0.2">
      <c r="A188" s="234">
        <v>111</v>
      </c>
      <c r="B188" s="235" t="s">
        <v>814</v>
      </c>
      <c r="C188" s="253" t="s">
        <v>815</v>
      </c>
      <c r="D188" s="236" t="s">
        <v>373</v>
      </c>
      <c r="E188" s="237">
        <v>4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374</v>
      </c>
      <c r="T188" s="240" t="s">
        <v>375</v>
      </c>
      <c r="U188" s="222">
        <v>0.84799999999999998</v>
      </c>
      <c r="V188" s="222">
        <f>ROUND(E188*U188,2)</f>
        <v>3.39</v>
      </c>
      <c r="W188" s="222"/>
      <c r="X188" s="222" t="s">
        <v>376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561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4" t="s">
        <v>811</v>
      </c>
      <c r="D189" s="248"/>
      <c r="E189" s="248"/>
      <c r="F189" s="248"/>
      <c r="G189" s="248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392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5" t="s">
        <v>811</v>
      </c>
      <c r="D190" s="249"/>
      <c r="E190" s="249"/>
      <c r="F190" s="249"/>
      <c r="G190" s="249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392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33.75" outlineLevel="1" x14ac:dyDescent="0.2">
      <c r="A191" s="234">
        <v>112</v>
      </c>
      <c r="B191" s="235" t="s">
        <v>816</v>
      </c>
      <c r="C191" s="253" t="s">
        <v>817</v>
      </c>
      <c r="D191" s="236" t="s">
        <v>373</v>
      </c>
      <c r="E191" s="237">
        <v>2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374</v>
      </c>
      <c r="T191" s="240" t="s">
        <v>375</v>
      </c>
      <c r="U191" s="222">
        <v>0.85499999999999998</v>
      </c>
      <c r="V191" s="222">
        <f>ROUND(E191*U191,2)</f>
        <v>1.71</v>
      </c>
      <c r="W191" s="222"/>
      <c r="X191" s="222" t="s">
        <v>376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561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4" t="s">
        <v>811</v>
      </c>
      <c r="D192" s="248"/>
      <c r="E192" s="248"/>
      <c r="F192" s="248"/>
      <c r="G192" s="248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392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5" t="s">
        <v>811</v>
      </c>
      <c r="D193" s="249"/>
      <c r="E193" s="249"/>
      <c r="F193" s="249"/>
      <c r="G193" s="249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392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33.75" outlineLevel="1" x14ac:dyDescent="0.2">
      <c r="A194" s="234">
        <v>113</v>
      </c>
      <c r="B194" s="235" t="s">
        <v>818</v>
      </c>
      <c r="C194" s="253" t="s">
        <v>819</v>
      </c>
      <c r="D194" s="236" t="s">
        <v>373</v>
      </c>
      <c r="E194" s="237">
        <v>2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374</v>
      </c>
      <c r="T194" s="240" t="s">
        <v>375</v>
      </c>
      <c r="U194" s="222">
        <v>0.85499999999999998</v>
      </c>
      <c r="V194" s="222">
        <f>ROUND(E194*U194,2)</f>
        <v>1.71</v>
      </c>
      <c r="W194" s="222"/>
      <c r="X194" s="222" t="s">
        <v>376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561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4" t="s">
        <v>811</v>
      </c>
      <c r="D195" s="248"/>
      <c r="E195" s="248"/>
      <c r="F195" s="248"/>
      <c r="G195" s="248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392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5" t="s">
        <v>811</v>
      </c>
      <c r="D196" s="249"/>
      <c r="E196" s="249"/>
      <c r="F196" s="249"/>
      <c r="G196" s="249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392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33.75" outlineLevel="1" x14ac:dyDescent="0.2">
      <c r="A197" s="234">
        <v>114</v>
      </c>
      <c r="B197" s="235" t="s">
        <v>820</v>
      </c>
      <c r="C197" s="253" t="s">
        <v>821</v>
      </c>
      <c r="D197" s="236" t="s">
        <v>373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374</v>
      </c>
      <c r="T197" s="240" t="s">
        <v>375</v>
      </c>
      <c r="U197" s="222">
        <v>0.85599999999999998</v>
      </c>
      <c r="V197" s="222">
        <f>ROUND(E197*U197,2)</f>
        <v>0.86</v>
      </c>
      <c r="W197" s="222"/>
      <c r="X197" s="222" t="s">
        <v>376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561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4" t="s">
        <v>811</v>
      </c>
      <c r="D198" s="248"/>
      <c r="E198" s="248"/>
      <c r="F198" s="248"/>
      <c r="G198" s="248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392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5" t="s">
        <v>811</v>
      </c>
      <c r="D199" s="249"/>
      <c r="E199" s="249"/>
      <c r="F199" s="249"/>
      <c r="G199" s="249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392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33.75" outlineLevel="1" x14ac:dyDescent="0.2">
      <c r="A200" s="234">
        <v>115</v>
      </c>
      <c r="B200" s="235" t="s">
        <v>822</v>
      </c>
      <c r="C200" s="253" t="s">
        <v>823</v>
      </c>
      <c r="D200" s="236" t="s">
        <v>373</v>
      </c>
      <c r="E200" s="237">
        <v>8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374</v>
      </c>
      <c r="T200" s="240" t="s">
        <v>375</v>
      </c>
      <c r="U200" s="222">
        <v>0.92900000000000005</v>
      </c>
      <c r="V200" s="222">
        <f>ROUND(E200*U200,2)</f>
        <v>7.43</v>
      </c>
      <c r="W200" s="222"/>
      <c r="X200" s="222" t="s">
        <v>376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561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4" t="s">
        <v>811</v>
      </c>
      <c r="D201" s="248"/>
      <c r="E201" s="248"/>
      <c r="F201" s="248"/>
      <c r="G201" s="248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392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5" t="s">
        <v>811</v>
      </c>
      <c r="D202" s="249"/>
      <c r="E202" s="249"/>
      <c r="F202" s="249"/>
      <c r="G202" s="249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392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33.75" outlineLevel="1" x14ac:dyDescent="0.2">
      <c r="A203" s="234">
        <v>116</v>
      </c>
      <c r="B203" s="235" t="s">
        <v>824</v>
      </c>
      <c r="C203" s="253" t="s">
        <v>825</v>
      </c>
      <c r="D203" s="236" t="s">
        <v>373</v>
      </c>
      <c r="E203" s="237">
        <v>4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374</v>
      </c>
      <c r="T203" s="240" t="s">
        <v>375</v>
      </c>
      <c r="U203" s="222">
        <v>0.92900000000000005</v>
      </c>
      <c r="V203" s="222">
        <f>ROUND(E203*U203,2)</f>
        <v>3.72</v>
      </c>
      <c r="W203" s="222"/>
      <c r="X203" s="222" t="s">
        <v>376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561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4" t="s">
        <v>811</v>
      </c>
      <c r="D204" s="248"/>
      <c r="E204" s="248"/>
      <c r="F204" s="248"/>
      <c r="G204" s="248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392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5" t="s">
        <v>811</v>
      </c>
      <c r="D205" s="249"/>
      <c r="E205" s="249"/>
      <c r="F205" s="249"/>
      <c r="G205" s="249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392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33.75" outlineLevel="1" x14ac:dyDescent="0.2">
      <c r="A206" s="234">
        <v>117</v>
      </c>
      <c r="B206" s="235" t="s">
        <v>826</v>
      </c>
      <c r="C206" s="253" t="s">
        <v>827</v>
      </c>
      <c r="D206" s="236" t="s">
        <v>373</v>
      </c>
      <c r="E206" s="237">
        <v>10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39"/>
      <c r="S206" s="239" t="s">
        <v>374</v>
      </c>
      <c r="T206" s="240" t="s">
        <v>375</v>
      </c>
      <c r="U206" s="222">
        <v>0.94499999999999995</v>
      </c>
      <c r="V206" s="222">
        <f>ROUND(E206*U206,2)</f>
        <v>9.4499999999999993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561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4" t="s">
        <v>811</v>
      </c>
      <c r="D207" s="248"/>
      <c r="E207" s="248"/>
      <c r="F207" s="248"/>
      <c r="G207" s="248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392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5" t="s">
        <v>811</v>
      </c>
      <c r="D208" s="249"/>
      <c r="E208" s="249"/>
      <c r="F208" s="249"/>
      <c r="G208" s="249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392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33.75" outlineLevel="1" x14ac:dyDescent="0.2">
      <c r="A209" s="234">
        <v>118</v>
      </c>
      <c r="B209" s="235" t="s">
        <v>828</v>
      </c>
      <c r="C209" s="253" t="s">
        <v>829</v>
      </c>
      <c r="D209" s="236" t="s">
        <v>373</v>
      </c>
      <c r="E209" s="237">
        <v>2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39"/>
      <c r="S209" s="239" t="s">
        <v>374</v>
      </c>
      <c r="T209" s="240" t="s">
        <v>375</v>
      </c>
      <c r="U209" s="222">
        <v>0.91300000000000003</v>
      </c>
      <c r="V209" s="222">
        <f>ROUND(E209*U209,2)</f>
        <v>1.83</v>
      </c>
      <c r="W209" s="222"/>
      <c r="X209" s="222" t="s">
        <v>376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561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4" t="s">
        <v>811</v>
      </c>
      <c r="D210" s="248"/>
      <c r="E210" s="248"/>
      <c r="F210" s="248"/>
      <c r="G210" s="248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392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5" t="s">
        <v>811</v>
      </c>
      <c r="D211" s="249"/>
      <c r="E211" s="249"/>
      <c r="F211" s="249"/>
      <c r="G211" s="249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392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33.75" outlineLevel="1" x14ac:dyDescent="0.2">
      <c r="A212" s="234">
        <v>119</v>
      </c>
      <c r="B212" s="235" t="s">
        <v>830</v>
      </c>
      <c r="C212" s="253" t="s">
        <v>831</v>
      </c>
      <c r="D212" s="236" t="s">
        <v>373</v>
      </c>
      <c r="E212" s="237">
        <v>1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374</v>
      </c>
      <c r="T212" s="240" t="s">
        <v>375</v>
      </c>
      <c r="U212" s="222">
        <v>0.92900000000000005</v>
      </c>
      <c r="V212" s="222">
        <f>ROUND(E212*U212,2)</f>
        <v>0.93</v>
      </c>
      <c r="W212" s="222"/>
      <c r="X212" s="222" t="s">
        <v>376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561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4" t="s">
        <v>811</v>
      </c>
      <c r="D213" s="248"/>
      <c r="E213" s="248"/>
      <c r="F213" s="248"/>
      <c r="G213" s="248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392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5" t="s">
        <v>811</v>
      </c>
      <c r="D214" s="249"/>
      <c r="E214" s="249"/>
      <c r="F214" s="249"/>
      <c r="G214" s="249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392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33.75" outlineLevel="1" x14ac:dyDescent="0.2">
      <c r="A215" s="234">
        <v>120</v>
      </c>
      <c r="B215" s="235" t="s">
        <v>832</v>
      </c>
      <c r="C215" s="253" t="s">
        <v>833</v>
      </c>
      <c r="D215" s="236" t="s">
        <v>373</v>
      </c>
      <c r="E215" s="237">
        <v>1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39"/>
      <c r="S215" s="239" t="s">
        <v>374</v>
      </c>
      <c r="T215" s="240" t="s">
        <v>375</v>
      </c>
      <c r="U215" s="222">
        <v>0.92800000000000005</v>
      </c>
      <c r="V215" s="222">
        <f>ROUND(E215*U215,2)</f>
        <v>0.93</v>
      </c>
      <c r="W215" s="222"/>
      <c r="X215" s="222" t="s">
        <v>376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561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4" t="s">
        <v>811</v>
      </c>
      <c r="D216" s="248"/>
      <c r="E216" s="248"/>
      <c r="F216" s="248"/>
      <c r="G216" s="248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392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5" t="s">
        <v>811</v>
      </c>
      <c r="D217" s="249"/>
      <c r="E217" s="249"/>
      <c r="F217" s="249"/>
      <c r="G217" s="249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392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ht="33.75" outlineLevel="1" x14ac:dyDescent="0.2">
      <c r="A218" s="234">
        <v>121</v>
      </c>
      <c r="B218" s="235" t="s">
        <v>834</v>
      </c>
      <c r="C218" s="253" t="s">
        <v>835</v>
      </c>
      <c r="D218" s="236" t="s">
        <v>373</v>
      </c>
      <c r="E218" s="237">
        <v>1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374</v>
      </c>
      <c r="T218" s="240" t="s">
        <v>375</v>
      </c>
      <c r="U218" s="222">
        <v>0.95099999999999996</v>
      </c>
      <c r="V218" s="222">
        <f>ROUND(E218*U218,2)</f>
        <v>0.95</v>
      </c>
      <c r="W218" s="222"/>
      <c r="X218" s="222" t="s">
        <v>376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561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4" t="s">
        <v>811</v>
      </c>
      <c r="D219" s="248"/>
      <c r="E219" s="248"/>
      <c r="F219" s="248"/>
      <c r="G219" s="248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392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5" t="s">
        <v>811</v>
      </c>
      <c r="D220" s="249"/>
      <c r="E220" s="249"/>
      <c r="F220" s="249"/>
      <c r="G220" s="249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392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33.75" outlineLevel="1" x14ac:dyDescent="0.2">
      <c r="A221" s="234">
        <v>122</v>
      </c>
      <c r="B221" s="235" t="s">
        <v>836</v>
      </c>
      <c r="C221" s="253" t="s">
        <v>837</v>
      </c>
      <c r="D221" s="236" t="s">
        <v>373</v>
      </c>
      <c r="E221" s="237">
        <v>1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/>
      <c r="S221" s="239" t="s">
        <v>374</v>
      </c>
      <c r="T221" s="240" t="s">
        <v>375</v>
      </c>
      <c r="U221" s="222">
        <v>0.97499999999999998</v>
      </c>
      <c r="V221" s="222">
        <f>ROUND(E221*U221,2)</f>
        <v>0.98</v>
      </c>
      <c r="W221" s="222"/>
      <c r="X221" s="222" t="s">
        <v>376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561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4" t="s">
        <v>811</v>
      </c>
      <c r="D222" s="248"/>
      <c r="E222" s="248"/>
      <c r="F222" s="248"/>
      <c r="G222" s="248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392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5" t="s">
        <v>811</v>
      </c>
      <c r="D223" s="249"/>
      <c r="E223" s="249"/>
      <c r="F223" s="249"/>
      <c r="G223" s="249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392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4">
        <v>123</v>
      </c>
      <c r="B224" s="235" t="s">
        <v>838</v>
      </c>
      <c r="C224" s="253" t="s">
        <v>839</v>
      </c>
      <c r="D224" s="236" t="s">
        <v>373</v>
      </c>
      <c r="E224" s="237">
        <v>1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0</v>
      </c>
      <c r="O224" s="239">
        <f>ROUND(E224*N224,2)</f>
        <v>0</v>
      </c>
      <c r="P224" s="239">
        <v>0</v>
      </c>
      <c r="Q224" s="239">
        <f>ROUND(E224*P224,2)</f>
        <v>0</v>
      </c>
      <c r="R224" s="239"/>
      <c r="S224" s="239" t="s">
        <v>374</v>
      </c>
      <c r="T224" s="240" t="s">
        <v>375</v>
      </c>
      <c r="U224" s="222">
        <v>0.92900000000000005</v>
      </c>
      <c r="V224" s="222">
        <f>ROUND(E224*U224,2)</f>
        <v>0.93</v>
      </c>
      <c r="W224" s="222"/>
      <c r="X224" s="222" t="s">
        <v>376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561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4" t="s">
        <v>811</v>
      </c>
      <c r="D225" s="248"/>
      <c r="E225" s="248"/>
      <c r="F225" s="248"/>
      <c r="G225" s="248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392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5" t="s">
        <v>811</v>
      </c>
      <c r="D226" s="249"/>
      <c r="E226" s="249"/>
      <c r="F226" s="249"/>
      <c r="G226" s="249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392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 x14ac:dyDescent="0.2">
      <c r="A227" s="234">
        <v>124</v>
      </c>
      <c r="B227" s="235" t="s">
        <v>840</v>
      </c>
      <c r="C227" s="253" t="s">
        <v>841</v>
      </c>
      <c r="D227" s="236" t="s">
        <v>373</v>
      </c>
      <c r="E227" s="237">
        <v>6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0</v>
      </c>
      <c r="O227" s="239">
        <f>ROUND(E227*N227,2)</f>
        <v>0</v>
      </c>
      <c r="P227" s="239">
        <v>0</v>
      </c>
      <c r="Q227" s="239">
        <f>ROUND(E227*P227,2)</f>
        <v>0</v>
      </c>
      <c r="R227" s="239"/>
      <c r="S227" s="239" t="s">
        <v>374</v>
      </c>
      <c r="T227" s="240" t="s">
        <v>375</v>
      </c>
      <c r="U227" s="222">
        <v>0.92900000000000005</v>
      </c>
      <c r="V227" s="222">
        <f>ROUND(E227*U227,2)</f>
        <v>5.57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561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4" t="s">
        <v>811</v>
      </c>
      <c r="D228" s="248"/>
      <c r="E228" s="248"/>
      <c r="F228" s="248"/>
      <c r="G228" s="248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392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5" t="s">
        <v>811</v>
      </c>
      <c r="D229" s="249"/>
      <c r="E229" s="249"/>
      <c r="F229" s="249"/>
      <c r="G229" s="249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392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33.75" outlineLevel="1" x14ac:dyDescent="0.2">
      <c r="A230" s="234">
        <v>125</v>
      </c>
      <c r="B230" s="235" t="s">
        <v>842</v>
      </c>
      <c r="C230" s="253" t="s">
        <v>843</v>
      </c>
      <c r="D230" s="236" t="s">
        <v>373</v>
      </c>
      <c r="E230" s="237">
        <v>23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39"/>
      <c r="S230" s="239" t="s">
        <v>374</v>
      </c>
      <c r="T230" s="240" t="s">
        <v>375</v>
      </c>
      <c r="U230" s="222">
        <v>0.94499999999999995</v>
      </c>
      <c r="V230" s="222">
        <f>ROUND(E230*U230,2)</f>
        <v>21.74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561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4" t="s">
        <v>811</v>
      </c>
      <c r="D231" s="248"/>
      <c r="E231" s="248"/>
      <c r="F231" s="248"/>
      <c r="G231" s="248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392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5" t="s">
        <v>811</v>
      </c>
      <c r="D232" s="249"/>
      <c r="E232" s="249"/>
      <c r="F232" s="249"/>
      <c r="G232" s="249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392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33.75" outlineLevel="1" x14ac:dyDescent="0.2">
      <c r="A233" s="234">
        <v>126</v>
      </c>
      <c r="B233" s="235" t="s">
        <v>844</v>
      </c>
      <c r="C233" s="253" t="s">
        <v>845</v>
      </c>
      <c r="D233" s="236" t="s">
        <v>373</v>
      </c>
      <c r="E233" s="237">
        <v>1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39"/>
      <c r="S233" s="239" t="s">
        <v>374</v>
      </c>
      <c r="T233" s="240" t="s">
        <v>375</v>
      </c>
      <c r="U233" s="222">
        <v>1.008</v>
      </c>
      <c r="V233" s="222">
        <f>ROUND(E233*U233,2)</f>
        <v>1.01</v>
      </c>
      <c r="W233" s="222"/>
      <c r="X233" s="222" t="s">
        <v>376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561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4" t="s">
        <v>811</v>
      </c>
      <c r="D234" s="248"/>
      <c r="E234" s="248"/>
      <c r="F234" s="248"/>
      <c r="G234" s="248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392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5" t="s">
        <v>811</v>
      </c>
      <c r="D235" s="249"/>
      <c r="E235" s="249"/>
      <c r="F235" s="249"/>
      <c r="G235" s="249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392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33.75" outlineLevel="1" x14ac:dyDescent="0.2">
      <c r="A236" s="234">
        <v>127</v>
      </c>
      <c r="B236" s="235" t="s">
        <v>846</v>
      </c>
      <c r="C236" s="253" t="s">
        <v>847</v>
      </c>
      <c r="D236" s="236" t="s">
        <v>373</v>
      </c>
      <c r="E236" s="237">
        <v>1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39"/>
      <c r="S236" s="239" t="s">
        <v>374</v>
      </c>
      <c r="T236" s="240" t="s">
        <v>375</v>
      </c>
      <c r="U236" s="222">
        <v>0.95299999999999996</v>
      </c>
      <c r="V236" s="222">
        <f>ROUND(E236*U236,2)</f>
        <v>0.95</v>
      </c>
      <c r="W236" s="222"/>
      <c r="X236" s="222" t="s">
        <v>376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561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4" t="s">
        <v>811</v>
      </c>
      <c r="D237" s="248"/>
      <c r="E237" s="248"/>
      <c r="F237" s="248"/>
      <c r="G237" s="248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392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5" t="s">
        <v>811</v>
      </c>
      <c r="D238" s="249"/>
      <c r="E238" s="249"/>
      <c r="F238" s="249"/>
      <c r="G238" s="249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392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33.75" outlineLevel="1" x14ac:dyDescent="0.2">
      <c r="A239" s="234">
        <v>128</v>
      </c>
      <c r="B239" s="235" t="s">
        <v>848</v>
      </c>
      <c r="C239" s="253" t="s">
        <v>849</v>
      </c>
      <c r="D239" s="236" t="s">
        <v>373</v>
      </c>
      <c r="E239" s="237">
        <v>1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39"/>
      <c r="S239" s="239" t="s">
        <v>374</v>
      </c>
      <c r="T239" s="240" t="s">
        <v>375</v>
      </c>
      <c r="U239" s="222">
        <v>0.92800000000000005</v>
      </c>
      <c r="V239" s="222">
        <f>ROUND(E239*U239,2)</f>
        <v>0.93</v>
      </c>
      <c r="W239" s="222"/>
      <c r="X239" s="222" t="s">
        <v>376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561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4" t="s">
        <v>811</v>
      </c>
      <c r="D240" s="248"/>
      <c r="E240" s="248"/>
      <c r="F240" s="248"/>
      <c r="G240" s="248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392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5" t="s">
        <v>811</v>
      </c>
      <c r="D241" s="249"/>
      <c r="E241" s="249"/>
      <c r="F241" s="249"/>
      <c r="G241" s="249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392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33.75" outlineLevel="1" x14ac:dyDescent="0.2">
      <c r="A242" s="234">
        <v>129</v>
      </c>
      <c r="B242" s="235" t="s">
        <v>850</v>
      </c>
      <c r="C242" s="253" t="s">
        <v>851</v>
      </c>
      <c r="D242" s="236" t="s">
        <v>373</v>
      </c>
      <c r="E242" s="237">
        <v>2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39"/>
      <c r="S242" s="239" t="s">
        <v>374</v>
      </c>
      <c r="T242" s="240" t="s">
        <v>375</v>
      </c>
      <c r="U242" s="222">
        <v>0.95099999999999996</v>
      </c>
      <c r="V242" s="222">
        <f>ROUND(E242*U242,2)</f>
        <v>1.9</v>
      </c>
      <c r="W242" s="222"/>
      <c r="X242" s="222" t="s">
        <v>376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561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54" t="s">
        <v>811</v>
      </c>
      <c r="D243" s="248"/>
      <c r="E243" s="248"/>
      <c r="F243" s="248"/>
      <c r="G243" s="248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392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55" t="s">
        <v>811</v>
      </c>
      <c r="D244" s="249"/>
      <c r="E244" s="249"/>
      <c r="F244" s="249"/>
      <c r="G244" s="249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392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ht="33.75" outlineLevel="1" x14ac:dyDescent="0.2">
      <c r="A245" s="234">
        <v>130</v>
      </c>
      <c r="B245" s="235" t="s">
        <v>852</v>
      </c>
      <c r="C245" s="253" t="s">
        <v>853</v>
      </c>
      <c r="D245" s="236" t="s">
        <v>373</v>
      </c>
      <c r="E245" s="237">
        <v>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39"/>
      <c r="S245" s="239" t="s">
        <v>374</v>
      </c>
      <c r="T245" s="240" t="s">
        <v>375</v>
      </c>
      <c r="U245" s="222">
        <v>0.99199999999999999</v>
      </c>
      <c r="V245" s="222">
        <f>ROUND(E245*U245,2)</f>
        <v>0.99</v>
      </c>
      <c r="W245" s="222"/>
      <c r="X245" s="222" t="s">
        <v>376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561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4" t="s">
        <v>811</v>
      </c>
      <c r="D246" s="248"/>
      <c r="E246" s="248"/>
      <c r="F246" s="248"/>
      <c r="G246" s="248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392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5" t="s">
        <v>811</v>
      </c>
      <c r="D247" s="249"/>
      <c r="E247" s="249"/>
      <c r="F247" s="249"/>
      <c r="G247" s="249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392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41">
        <v>131</v>
      </c>
      <c r="B248" s="242" t="s">
        <v>854</v>
      </c>
      <c r="C248" s="252" t="s">
        <v>855</v>
      </c>
      <c r="D248" s="243" t="s">
        <v>373</v>
      </c>
      <c r="E248" s="244">
        <v>12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 t="s">
        <v>374</v>
      </c>
      <c r="T248" s="247" t="s">
        <v>375</v>
      </c>
      <c r="U248" s="222">
        <v>0</v>
      </c>
      <c r="V248" s="222">
        <f>ROUND(E248*U248,2)</f>
        <v>0</v>
      </c>
      <c r="W248" s="222"/>
      <c r="X248" s="222" t="s">
        <v>376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561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41">
        <v>132</v>
      </c>
      <c r="B249" s="242" t="s">
        <v>856</v>
      </c>
      <c r="C249" s="252" t="s">
        <v>857</v>
      </c>
      <c r="D249" s="243" t="s">
        <v>373</v>
      </c>
      <c r="E249" s="244">
        <v>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374</v>
      </c>
      <c r="T249" s="247" t="s">
        <v>375</v>
      </c>
      <c r="U249" s="222">
        <v>0</v>
      </c>
      <c r="V249" s="222">
        <f>ROUND(E249*U249,2)</f>
        <v>0</v>
      </c>
      <c r="W249" s="222"/>
      <c r="X249" s="222" t="s">
        <v>587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588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41">
        <v>133</v>
      </c>
      <c r="B250" s="242" t="s">
        <v>858</v>
      </c>
      <c r="C250" s="252" t="s">
        <v>859</v>
      </c>
      <c r="D250" s="243" t="s">
        <v>373</v>
      </c>
      <c r="E250" s="244">
        <v>2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 t="s">
        <v>374</v>
      </c>
      <c r="T250" s="247" t="s">
        <v>375</v>
      </c>
      <c r="U250" s="222">
        <v>0</v>
      </c>
      <c r="V250" s="222">
        <f>ROUND(E250*U250,2)</f>
        <v>0</v>
      </c>
      <c r="W250" s="222"/>
      <c r="X250" s="222" t="s">
        <v>587</v>
      </c>
      <c r="Y250" s="213"/>
      <c r="Z250" s="213"/>
      <c r="AA250" s="213"/>
      <c r="AB250" s="213"/>
      <c r="AC250" s="213"/>
      <c r="AD250" s="213"/>
      <c r="AE250" s="213"/>
      <c r="AF250" s="213"/>
      <c r="AG250" s="213" t="s">
        <v>588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41">
        <v>134</v>
      </c>
      <c r="B251" s="242" t="s">
        <v>860</v>
      </c>
      <c r="C251" s="252" t="s">
        <v>861</v>
      </c>
      <c r="D251" s="243" t="s">
        <v>373</v>
      </c>
      <c r="E251" s="244">
        <v>9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374</v>
      </c>
      <c r="T251" s="247" t="s">
        <v>375</v>
      </c>
      <c r="U251" s="222">
        <v>0</v>
      </c>
      <c r="V251" s="222">
        <f>ROUND(E251*U251,2)</f>
        <v>0</v>
      </c>
      <c r="W251" s="222"/>
      <c r="X251" s="222" t="s">
        <v>587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588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1">
        <v>135</v>
      </c>
      <c r="B252" s="242" t="s">
        <v>862</v>
      </c>
      <c r="C252" s="252" t="s">
        <v>863</v>
      </c>
      <c r="D252" s="243" t="s">
        <v>0</v>
      </c>
      <c r="E252" s="244">
        <v>4605.74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374</v>
      </c>
      <c r="T252" s="247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561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x14ac:dyDescent="0.2">
      <c r="A253" s="224" t="s">
        <v>368</v>
      </c>
      <c r="B253" s="225" t="s">
        <v>331</v>
      </c>
      <c r="C253" s="251" t="s">
        <v>333</v>
      </c>
      <c r="D253" s="226"/>
      <c r="E253" s="227"/>
      <c r="F253" s="228"/>
      <c r="G253" s="228">
        <f>SUMIF(AG254:AG255,"&lt;&gt;NOR",G254:G255)</f>
        <v>0</v>
      </c>
      <c r="H253" s="228"/>
      <c r="I253" s="228">
        <f>SUM(I254:I255)</f>
        <v>0</v>
      </c>
      <c r="J253" s="228"/>
      <c r="K253" s="228">
        <f>SUM(K254:K255)</f>
        <v>0</v>
      </c>
      <c r="L253" s="228"/>
      <c r="M253" s="228">
        <f>SUM(M254:M255)</f>
        <v>0</v>
      </c>
      <c r="N253" s="228"/>
      <c r="O253" s="228">
        <f>SUM(O254:O255)</f>
        <v>0</v>
      </c>
      <c r="P253" s="228"/>
      <c r="Q253" s="228">
        <f>SUM(Q254:Q255)</f>
        <v>0</v>
      </c>
      <c r="R253" s="228"/>
      <c r="S253" s="228"/>
      <c r="T253" s="229"/>
      <c r="U253" s="223"/>
      <c r="V253" s="223">
        <f>SUM(V254:V255)</f>
        <v>1.7400000000000002</v>
      </c>
      <c r="W253" s="223"/>
      <c r="X253" s="223"/>
      <c r="AG253" t="s">
        <v>370</v>
      </c>
    </row>
    <row r="254" spans="1:60" outlineLevel="1" x14ac:dyDescent="0.2">
      <c r="A254" s="241">
        <v>136</v>
      </c>
      <c r="B254" s="242" t="s">
        <v>864</v>
      </c>
      <c r="C254" s="252" t="s">
        <v>865</v>
      </c>
      <c r="D254" s="243" t="s">
        <v>530</v>
      </c>
      <c r="E254" s="244">
        <v>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374</v>
      </c>
      <c r="T254" s="247" t="s">
        <v>375</v>
      </c>
      <c r="U254" s="222">
        <v>2.9000000000000001E-2</v>
      </c>
      <c r="V254" s="222">
        <f>ROUND(E254*U254,2)</f>
        <v>0.12</v>
      </c>
      <c r="W254" s="222"/>
      <c r="X254" s="222" t="s">
        <v>376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561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41">
        <v>137</v>
      </c>
      <c r="B255" s="242" t="s">
        <v>866</v>
      </c>
      <c r="C255" s="252" t="s">
        <v>867</v>
      </c>
      <c r="D255" s="243" t="s">
        <v>530</v>
      </c>
      <c r="E255" s="244">
        <v>14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374</v>
      </c>
      <c r="T255" s="247" t="s">
        <v>375</v>
      </c>
      <c r="U255" s="222">
        <v>0.11600000000000001</v>
      </c>
      <c r="V255" s="222">
        <f>ROUND(E255*U255,2)</f>
        <v>1.62</v>
      </c>
      <c r="W255" s="222"/>
      <c r="X255" s="222" t="s">
        <v>376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561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x14ac:dyDescent="0.2">
      <c r="A256" s="224" t="s">
        <v>368</v>
      </c>
      <c r="B256" s="225" t="s">
        <v>261</v>
      </c>
      <c r="C256" s="251" t="s">
        <v>263</v>
      </c>
      <c r="D256" s="226"/>
      <c r="E256" s="227"/>
      <c r="F256" s="228"/>
      <c r="G256" s="228">
        <f>SUMIF(AG257:AG273,"&lt;&gt;NOR",G257:G273)</f>
        <v>0</v>
      </c>
      <c r="H256" s="228"/>
      <c r="I256" s="228">
        <f>SUM(I257:I273)</f>
        <v>0</v>
      </c>
      <c r="J256" s="228"/>
      <c r="K256" s="228">
        <f>SUM(K257:K273)</f>
        <v>0</v>
      </c>
      <c r="L256" s="228"/>
      <c r="M256" s="228">
        <f>SUM(M257:M273)</f>
        <v>0</v>
      </c>
      <c r="N256" s="228"/>
      <c r="O256" s="228">
        <f>SUM(O257:O273)</f>
        <v>0</v>
      </c>
      <c r="P256" s="228"/>
      <c r="Q256" s="228">
        <f>SUM(Q257:Q273)</f>
        <v>0</v>
      </c>
      <c r="R256" s="228"/>
      <c r="S256" s="228"/>
      <c r="T256" s="229"/>
      <c r="U256" s="223"/>
      <c r="V256" s="223">
        <f>SUM(V257:V273)</f>
        <v>236.58</v>
      </c>
      <c r="W256" s="223"/>
      <c r="X256" s="223"/>
      <c r="AG256" t="s">
        <v>370</v>
      </c>
    </row>
    <row r="257" spans="1:60" ht="33.75" outlineLevel="1" x14ac:dyDescent="0.2">
      <c r="A257" s="241">
        <v>138</v>
      </c>
      <c r="B257" s="242" t="s">
        <v>868</v>
      </c>
      <c r="C257" s="252" t="s">
        <v>869</v>
      </c>
      <c r="D257" s="243" t="s">
        <v>373</v>
      </c>
      <c r="E257" s="244">
        <v>25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 t="s">
        <v>374</v>
      </c>
      <c r="T257" s="247" t="s">
        <v>375</v>
      </c>
      <c r="U257" s="222">
        <v>0.84</v>
      </c>
      <c r="V257" s="222">
        <f>ROUND(E257*U257,2)</f>
        <v>21</v>
      </c>
      <c r="W257" s="222"/>
      <c r="X257" s="222" t="s">
        <v>376</v>
      </c>
      <c r="Y257" s="213"/>
      <c r="Z257" s="213"/>
      <c r="AA257" s="213"/>
      <c r="AB257" s="213"/>
      <c r="AC257" s="213"/>
      <c r="AD257" s="213"/>
      <c r="AE257" s="213"/>
      <c r="AF257" s="213"/>
      <c r="AG257" s="213" t="s">
        <v>377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41">
        <v>139</v>
      </c>
      <c r="B258" s="242" t="s">
        <v>870</v>
      </c>
      <c r="C258" s="252" t="s">
        <v>871</v>
      </c>
      <c r="D258" s="243" t="s">
        <v>373</v>
      </c>
      <c r="E258" s="244">
        <v>4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374</v>
      </c>
      <c r="T258" s="247" t="s">
        <v>375</v>
      </c>
      <c r="U258" s="222">
        <v>0.66900000000000004</v>
      </c>
      <c r="V258" s="222">
        <f>ROUND(E258*U258,2)</f>
        <v>2.68</v>
      </c>
      <c r="W258" s="222"/>
      <c r="X258" s="222" t="s">
        <v>376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ht="22.5" outlineLevel="1" x14ac:dyDescent="0.2">
      <c r="A259" s="241">
        <v>140</v>
      </c>
      <c r="B259" s="242" t="s">
        <v>872</v>
      </c>
      <c r="C259" s="252" t="s">
        <v>873</v>
      </c>
      <c r="D259" s="243" t="s">
        <v>373</v>
      </c>
      <c r="E259" s="244">
        <v>25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374</v>
      </c>
      <c r="T259" s="247" t="s">
        <v>375</v>
      </c>
      <c r="U259" s="222">
        <v>0.37336999999999998</v>
      </c>
      <c r="V259" s="222">
        <f>ROUND(E259*U259,2)</f>
        <v>9.33</v>
      </c>
      <c r="W259" s="222"/>
      <c r="X259" s="222" t="s">
        <v>376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377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ht="22.5" outlineLevel="1" x14ac:dyDescent="0.2">
      <c r="A260" s="241">
        <v>141</v>
      </c>
      <c r="B260" s="242" t="s">
        <v>874</v>
      </c>
      <c r="C260" s="252" t="s">
        <v>875</v>
      </c>
      <c r="D260" s="243" t="s">
        <v>373</v>
      </c>
      <c r="E260" s="244">
        <v>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374</v>
      </c>
      <c r="T260" s="247" t="s">
        <v>375</v>
      </c>
      <c r="U260" s="222">
        <v>0.77</v>
      </c>
      <c r="V260" s="222">
        <f>ROUND(E260*U260,2)</f>
        <v>3.08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34">
        <v>142</v>
      </c>
      <c r="B261" s="235" t="s">
        <v>876</v>
      </c>
      <c r="C261" s="253" t="s">
        <v>877</v>
      </c>
      <c r="D261" s="236" t="s">
        <v>530</v>
      </c>
      <c r="E261" s="237">
        <v>357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39"/>
      <c r="S261" s="239" t="s">
        <v>374</v>
      </c>
      <c r="T261" s="240" t="s">
        <v>375</v>
      </c>
      <c r="U261" s="222">
        <v>0.34200000000000003</v>
      </c>
      <c r="V261" s="222">
        <f>ROUND(E261*U261,2)</f>
        <v>122.09</v>
      </c>
      <c r="W261" s="222"/>
      <c r="X261" s="222" t="s">
        <v>376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878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879</v>
      </c>
      <c r="D263" s="259"/>
      <c r="E263" s="260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61" t="s">
        <v>880</v>
      </c>
      <c r="D264" s="259"/>
      <c r="E264" s="260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13"/>
      <c r="Z264" s="213"/>
      <c r="AA264" s="213"/>
      <c r="AB264" s="213"/>
      <c r="AC264" s="213"/>
      <c r="AD264" s="213"/>
      <c r="AE264" s="213"/>
      <c r="AF264" s="213"/>
      <c r="AG264" s="213" t="s">
        <v>532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1" t="s">
        <v>881</v>
      </c>
      <c r="D265" s="259"/>
      <c r="E265" s="260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532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61" t="s">
        <v>882</v>
      </c>
      <c r="D266" s="259"/>
      <c r="E266" s="260">
        <v>357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532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34">
        <v>143</v>
      </c>
      <c r="B267" s="235" t="s">
        <v>883</v>
      </c>
      <c r="C267" s="253" t="s">
        <v>884</v>
      </c>
      <c r="D267" s="236" t="s">
        <v>511</v>
      </c>
      <c r="E267" s="237">
        <v>35.700000000000003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0</v>
      </c>
      <c r="O267" s="239">
        <f>ROUND(E267*N267,2)</f>
        <v>0</v>
      </c>
      <c r="P267" s="239">
        <v>0</v>
      </c>
      <c r="Q267" s="239">
        <f>ROUND(E267*P267,2)</f>
        <v>0</v>
      </c>
      <c r="R267" s="239"/>
      <c r="S267" s="239" t="s">
        <v>374</v>
      </c>
      <c r="T267" s="240" t="s">
        <v>375</v>
      </c>
      <c r="U267" s="222">
        <v>2.0999599999999998</v>
      </c>
      <c r="V267" s="222">
        <f>ROUND(E267*U267,2)</f>
        <v>74.97</v>
      </c>
      <c r="W267" s="222"/>
      <c r="X267" s="222" t="s">
        <v>885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886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887</v>
      </c>
      <c r="D268" s="259"/>
      <c r="E268" s="260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888</v>
      </c>
      <c r="D269" s="259"/>
      <c r="E269" s="260">
        <v>35.700000000000003</v>
      </c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41">
        <v>144</v>
      </c>
      <c r="B270" s="242" t="s">
        <v>889</v>
      </c>
      <c r="C270" s="252" t="s">
        <v>890</v>
      </c>
      <c r="D270" s="243" t="s">
        <v>550</v>
      </c>
      <c r="E270" s="244">
        <v>7</v>
      </c>
      <c r="F270" s="245"/>
      <c r="G270" s="246">
        <f>ROUND(E270*F270,2)</f>
        <v>0</v>
      </c>
      <c r="H270" s="245"/>
      <c r="I270" s="246">
        <f>ROUND(E270*H270,2)</f>
        <v>0</v>
      </c>
      <c r="J270" s="245"/>
      <c r="K270" s="246">
        <f>ROUND(E270*J270,2)</f>
        <v>0</v>
      </c>
      <c r="L270" s="246">
        <v>21</v>
      </c>
      <c r="M270" s="246">
        <f>G270*(1+L270/100)</f>
        <v>0</v>
      </c>
      <c r="N270" s="246">
        <v>0</v>
      </c>
      <c r="O270" s="246">
        <f>ROUND(E270*N270,2)</f>
        <v>0</v>
      </c>
      <c r="P270" s="246">
        <v>0</v>
      </c>
      <c r="Q270" s="246">
        <f>ROUND(E270*P270,2)</f>
        <v>0</v>
      </c>
      <c r="R270" s="246"/>
      <c r="S270" s="246" t="s">
        <v>374</v>
      </c>
      <c r="T270" s="247" t="s">
        <v>375</v>
      </c>
      <c r="U270" s="222">
        <v>0</v>
      </c>
      <c r="V270" s="222">
        <f>ROUND(E270*U270,2)</f>
        <v>0</v>
      </c>
      <c r="W270" s="222"/>
      <c r="X270" s="222" t="s">
        <v>376</v>
      </c>
      <c r="Y270" s="213"/>
      <c r="Z270" s="213"/>
      <c r="AA270" s="213"/>
      <c r="AB270" s="213"/>
      <c r="AC270" s="213"/>
      <c r="AD270" s="213"/>
      <c r="AE270" s="213"/>
      <c r="AF270" s="213"/>
      <c r="AG270" s="213" t="s">
        <v>377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41">
        <v>145</v>
      </c>
      <c r="B271" s="242" t="s">
        <v>551</v>
      </c>
      <c r="C271" s="252" t="s">
        <v>552</v>
      </c>
      <c r="D271" s="243" t="s">
        <v>550</v>
      </c>
      <c r="E271" s="244">
        <v>7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6">
        <v>0</v>
      </c>
      <c r="O271" s="246">
        <f>ROUND(E271*N271,2)</f>
        <v>0</v>
      </c>
      <c r="P271" s="246">
        <v>0</v>
      </c>
      <c r="Q271" s="246">
        <f>ROUND(E271*P271,2)</f>
        <v>0</v>
      </c>
      <c r="R271" s="246"/>
      <c r="S271" s="246" t="s">
        <v>374</v>
      </c>
      <c r="T271" s="247" t="s">
        <v>375</v>
      </c>
      <c r="U271" s="222">
        <v>0.49</v>
      </c>
      <c r="V271" s="222">
        <f>ROUND(E271*U271,2)</f>
        <v>3.43</v>
      </c>
      <c r="W271" s="222"/>
      <c r="X271" s="222" t="s">
        <v>376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377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41">
        <v>146</v>
      </c>
      <c r="B272" s="242" t="s">
        <v>553</v>
      </c>
      <c r="C272" s="252" t="s">
        <v>554</v>
      </c>
      <c r="D272" s="243" t="s">
        <v>550</v>
      </c>
      <c r="E272" s="244">
        <v>70</v>
      </c>
      <c r="F272" s="245"/>
      <c r="G272" s="246">
        <f>ROUND(E272*F272,2)</f>
        <v>0</v>
      </c>
      <c r="H272" s="245"/>
      <c r="I272" s="246">
        <f>ROUND(E272*H272,2)</f>
        <v>0</v>
      </c>
      <c r="J272" s="245"/>
      <c r="K272" s="246">
        <f>ROUND(E272*J272,2)</f>
        <v>0</v>
      </c>
      <c r="L272" s="246">
        <v>21</v>
      </c>
      <c r="M272" s="246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6"/>
      <c r="S272" s="246" t="s">
        <v>374</v>
      </c>
      <c r="T272" s="247" t="s">
        <v>375</v>
      </c>
      <c r="U272" s="222">
        <v>0</v>
      </c>
      <c r="V272" s="222">
        <f>ROUND(E272*U272,2)</f>
        <v>0</v>
      </c>
      <c r="W272" s="222"/>
      <c r="X272" s="222" t="s">
        <v>376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377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41">
        <v>147</v>
      </c>
      <c r="B273" s="242" t="s">
        <v>891</v>
      </c>
      <c r="C273" s="252" t="s">
        <v>892</v>
      </c>
      <c r="D273" s="243" t="s">
        <v>550</v>
      </c>
      <c r="E273" s="244">
        <v>7</v>
      </c>
      <c r="F273" s="245"/>
      <c r="G273" s="246">
        <f>ROUND(E273*F273,2)</f>
        <v>0</v>
      </c>
      <c r="H273" s="245"/>
      <c r="I273" s="246">
        <f>ROUND(E273*H273,2)</f>
        <v>0</v>
      </c>
      <c r="J273" s="245"/>
      <c r="K273" s="246">
        <f>ROUND(E273*J273,2)</f>
        <v>0</v>
      </c>
      <c r="L273" s="246">
        <v>21</v>
      </c>
      <c r="M273" s="246">
        <f>G273*(1+L273/100)</f>
        <v>0</v>
      </c>
      <c r="N273" s="246">
        <v>0</v>
      </c>
      <c r="O273" s="246">
        <f>ROUND(E273*N273,2)</f>
        <v>0</v>
      </c>
      <c r="P273" s="246">
        <v>0</v>
      </c>
      <c r="Q273" s="246">
        <f>ROUND(E273*P273,2)</f>
        <v>0</v>
      </c>
      <c r="R273" s="246"/>
      <c r="S273" s="246" t="s">
        <v>374</v>
      </c>
      <c r="T273" s="247" t="s">
        <v>375</v>
      </c>
      <c r="U273" s="222">
        <v>0</v>
      </c>
      <c r="V273" s="222">
        <f>ROUND(E273*U273,2)</f>
        <v>0</v>
      </c>
      <c r="W273" s="222"/>
      <c r="X273" s="222" t="s">
        <v>376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377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x14ac:dyDescent="0.2">
      <c r="A274" s="224" t="s">
        <v>368</v>
      </c>
      <c r="B274" s="225" t="s">
        <v>266</v>
      </c>
      <c r="C274" s="251" t="s">
        <v>267</v>
      </c>
      <c r="D274" s="226"/>
      <c r="E274" s="227"/>
      <c r="F274" s="228"/>
      <c r="G274" s="228">
        <f>SUMIF(AG275:AG278,"&lt;&gt;NOR",G275:G278)</f>
        <v>0</v>
      </c>
      <c r="H274" s="228"/>
      <c r="I274" s="228">
        <f>SUM(I275:I278)</f>
        <v>0</v>
      </c>
      <c r="J274" s="228"/>
      <c r="K274" s="228">
        <f>SUM(K275:K278)</f>
        <v>0</v>
      </c>
      <c r="L274" s="228"/>
      <c r="M274" s="228">
        <f>SUM(M275:M278)</f>
        <v>0</v>
      </c>
      <c r="N274" s="228"/>
      <c r="O274" s="228">
        <f>SUM(O275:O278)</f>
        <v>0</v>
      </c>
      <c r="P274" s="228"/>
      <c r="Q274" s="228">
        <f>SUM(Q275:Q278)</f>
        <v>0</v>
      </c>
      <c r="R274" s="228"/>
      <c r="S274" s="228"/>
      <c r="T274" s="229"/>
      <c r="U274" s="223"/>
      <c r="V274" s="223">
        <f>SUM(V275:V278)</f>
        <v>0</v>
      </c>
      <c r="W274" s="223"/>
      <c r="X274" s="223"/>
      <c r="AG274" t="s">
        <v>370</v>
      </c>
    </row>
    <row r="275" spans="1:60" outlineLevel="1" x14ac:dyDescent="0.2">
      <c r="A275" s="241">
        <v>148</v>
      </c>
      <c r="B275" s="242" t="s">
        <v>893</v>
      </c>
      <c r="C275" s="252" t="s">
        <v>894</v>
      </c>
      <c r="D275" s="243" t="s">
        <v>517</v>
      </c>
      <c r="E275" s="244">
        <v>72</v>
      </c>
      <c r="F275" s="245"/>
      <c r="G275" s="246">
        <f>ROUND(E275*F275,2)</f>
        <v>0</v>
      </c>
      <c r="H275" s="245"/>
      <c r="I275" s="246">
        <f>ROUND(E275*H275,2)</f>
        <v>0</v>
      </c>
      <c r="J275" s="245"/>
      <c r="K275" s="246">
        <f>ROUND(E275*J275,2)</f>
        <v>0</v>
      </c>
      <c r="L275" s="246">
        <v>21</v>
      </c>
      <c r="M275" s="246">
        <f>G275*(1+L275/100)</f>
        <v>0</v>
      </c>
      <c r="N275" s="246">
        <v>0</v>
      </c>
      <c r="O275" s="246">
        <f>ROUND(E275*N275,2)</f>
        <v>0</v>
      </c>
      <c r="P275" s="246">
        <v>0</v>
      </c>
      <c r="Q275" s="246">
        <f>ROUND(E275*P275,2)</f>
        <v>0</v>
      </c>
      <c r="R275" s="246"/>
      <c r="S275" s="246" t="s">
        <v>374</v>
      </c>
      <c r="T275" s="247" t="s">
        <v>375</v>
      </c>
      <c r="U275" s="222">
        <v>0</v>
      </c>
      <c r="V275" s="222">
        <f>ROUND(E275*U275,2)</f>
        <v>0</v>
      </c>
      <c r="W275" s="222"/>
      <c r="X275" s="222" t="s">
        <v>376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377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41">
        <v>149</v>
      </c>
      <c r="B276" s="242" t="s">
        <v>895</v>
      </c>
      <c r="C276" s="252" t="s">
        <v>896</v>
      </c>
      <c r="D276" s="243" t="s">
        <v>580</v>
      </c>
      <c r="E276" s="244">
        <v>2</v>
      </c>
      <c r="F276" s="245"/>
      <c r="G276" s="246">
        <f>ROUND(E276*F276,2)</f>
        <v>0</v>
      </c>
      <c r="H276" s="245"/>
      <c r="I276" s="246">
        <f>ROUND(E276*H276,2)</f>
        <v>0</v>
      </c>
      <c r="J276" s="245"/>
      <c r="K276" s="246">
        <f>ROUND(E276*J276,2)</f>
        <v>0</v>
      </c>
      <c r="L276" s="246">
        <v>21</v>
      </c>
      <c r="M276" s="246">
        <f>G276*(1+L276/100)</f>
        <v>0</v>
      </c>
      <c r="N276" s="246">
        <v>0</v>
      </c>
      <c r="O276" s="246">
        <f>ROUND(E276*N276,2)</f>
        <v>0</v>
      </c>
      <c r="P276" s="246">
        <v>0</v>
      </c>
      <c r="Q276" s="246">
        <f>ROUND(E276*P276,2)</f>
        <v>0</v>
      </c>
      <c r="R276" s="246"/>
      <c r="S276" s="246" t="s">
        <v>374</v>
      </c>
      <c r="T276" s="247" t="s">
        <v>375</v>
      </c>
      <c r="U276" s="222">
        <v>0</v>
      </c>
      <c r="V276" s="222">
        <f>ROUND(E276*U276,2)</f>
        <v>0</v>
      </c>
      <c r="W276" s="222"/>
      <c r="X276" s="222" t="s">
        <v>587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588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41">
        <v>150</v>
      </c>
      <c r="B277" s="242" t="s">
        <v>897</v>
      </c>
      <c r="C277" s="252" t="s">
        <v>284</v>
      </c>
      <c r="D277" s="243" t="s">
        <v>0</v>
      </c>
      <c r="E277" s="244">
        <v>1.5</v>
      </c>
      <c r="F277" s="245"/>
      <c r="G277" s="246">
        <f>ROUND(E277*F277,2)</f>
        <v>0</v>
      </c>
      <c r="H277" s="245"/>
      <c r="I277" s="246">
        <f>ROUND(E277*H277,2)</f>
        <v>0</v>
      </c>
      <c r="J277" s="245"/>
      <c r="K277" s="246">
        <f>ROUND(E277*J277,2)</f>
        <v>0</v>
      </c>
      <c r="L277" s="246">
        <v>21</v>
      </c>
      <c r="M277" s="246">
        <f>G277*(1+L277/100)</f>
        <v>0</v>
      </c>
      <c r="N277" s="246">
        <v>0</v>
      </c>
      <c r="O277" s="246">
        <f>ROUND(E277*N277,2)</f>
        <v>0</v>
      </c>
      <c r="P277" s="246">
        <v>0</v>
      </c>
      <c r="Q277" s="246">
        <f>ROUND(E277*P277,2)</f>
        <v>0</v>
      </c>
      <c r="R277" s="246"/>
      <c r="S277" s="246" t="s">
        <v>374</v>
      </c>
      <c r="T277" s="247" t="s">
        <v>375</v>
      </c>
      <c r="U277" s="222">
        <v>0</v>
      </c>
      <c r="V277" s="222">
        <f>ROUND(E277*U277,2)</f>
        <v>0</v>
      </c>
      <c r="W277" s="222"/>
      <c r="X277" s="222" t="s">
        <v>376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377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151</v>
      </c>
      <c r="B278" s="235" t="s">
        <v>898</v>
      </c>
      <c r="C278" s="253" t="s">
        <v>899</v>
      </c>
      <c r="D278" s="236" t="s">
        <v>0</v>
      </c>
      <c r="E278" s="237">
        <v>2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/>
      <c r="S278" s="239" t="s">
        <v>374</v>
      </c>
      <c r="T278" s="240" t="s">
        <v>375</v>
      </c>
      <c r="U278" s="222">
        <v>0</v>
      </c>
      <c r="V278" s="222">
        <f>ROUND(E278*U278,2)</f>
        <v>0</v>
      </c>
      <c r="W278" s="222"/>
      <c r="X278" s="222" t="s">
        <v>376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377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x14ac:dyDescent="0.2">
      <c r="A279" s="3"/>
      <c r="B279" s="4"/>
      <c r="C279" s="256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AE279">
        <v>15</v>
      </c>
      <c r="AF279">
        <v>21</v>
      </c>
      <c r="AG279" t="s">
        <v>355</v>
      </c>
    </row>
    <row r="280" spans="1:60" x14ac:dyDescent="0.2">
      <c r="A280" s="216"/>
      <c r="B280" s="217" t="s">
        <v>29</v>
      </c>
      <c r="C280" s="257"/>
      <c r="D280" s="218"/>
      <c r="E280" s="219"/>
      <c r="F280" s="219"/>
      <c r="G280" s="250">
        <f>G8+G24+G37+G42+G54+G67+G124+G179+G253+G256+G274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AE280">
        <f>SUMIF(L7:L278,AE279,G7:G278)</f>
        <v>0</v>
      </c>
      <c r="AF280">
        <f>SUMIF(L7:L278,AF279,G7:G278)</f>
        <v>0</v>
      </c>
      <c r="AG280" t="s">
        <v>524</v>
      </c>
    </row>
    <row r="281" spans="1:60" x14ac:dyDescent="0.2">
      <c r="C281" s="258"/>
      <c r="D281" s="10"/>
      <c r="AG281" t="s">
        <v>525</v>
      </c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V62TtNj3pGAgwd31YuOixe7r33ZnneFQmNb0jPhfMuHs0DaoiVn+hJKRubk7lX3EXE+0ujlrvL3qF7zl7sMxA==" saltValue="P78onQvLTeWw/U1A657SFw==" spinCount="100000" sheet="1"/>
  <mergeCells count="50">
    <mergeCell ref="C246:G246"/>
    <mergeCell ref="C247:G247"/>
    <mergeCell ref="C237:G237"/>
    <mergeCell ref="C238:G238"/>
    <mergeCell ref="C240:G240"/>
    <mergeCell ref="C241:G241"/>
    <mergeCell ref="C243:G243"/>
    <mergeCell ref="C244:G244"/>
    <mergeCell ref="C228:G228"/>
    <mergeCell ref="C229:G229"/>
    <mergeCell ref="C231:G231"/>
    <mergeCell ref="C232:G232"/>
    <mergeCell ref="C234:G234"/>
    <mergeCell ref="C235:G235"/>
    <mergeCell ref="C219:G219"/>
    <mergeCell ref="C220:G220"/>
    <mergeCell ref="C222:G222"/>
    <mergeCell ref="C223:G223"/>
    <mergeCell ref="C225:G225"/>
    <mergeCell ref="C226:G226"/>
    <mergeCell ref="C210:G210"/>
    <mergeCell ref="C211:G211"/>
    <mergeCell ref="C213:G213"/>
    <mergeCell ref="C214:G214"/>
    <mergeCell ref="C216:G216"/>
    <mergeCell ref="C217:G217"/>
    <mergeCell ref="C201:G201"/>
    <mergeCell ref="C202:G202"/>
    <mergeCell ref="C204:G204"/>
    <mergeCell ref="C205:G205"/>
    <mergeCell ref="C207:G207"/>
    <mergeCell ref="C208:G208"/>
    <mergeCell ref="C192:G192"/>
    <mergeCell ref="C193:G193"/>
    <mergeCell ref="C195:G195"/>
    <mergeCell ref="C196:G196"/>
    <mergeCell ref="C198:G198"/>
    <mergeCell ref="C199:G199"/>
    <mergeCell ref="C183:G183"/>
    <mergeCell ref="C184:G184"/>
    <mergeCell ref="C186:G186"/>
    <mergeCell ref="C187:G187"/>
    <mergeCell ref="C189:G189"/>
    <mergeCell ref="C190:G190"/>
    <mergeCell ref="A1:G1"/>
    <mergeCell ref="C2:G2"/>
    <mergeCell ref="C3:G3"/>
    <mergeCell ref="C4:G4"/>
    <mergeCell ref="C40:G40"/>
    <mergeCell ref="C48:G4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2B69A-0ABE-4183-BBB5-1F77D7B4C4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104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8"/>
      <c r="O8" s="228">
        <f>SUM(O9:O23)</f>
        <v>0</v>
      </c>
      <c r="P8" s="228"/>
      <c r="Q8" s="228">
        <f>SUM(Q9:Q23)</f>
        <v>0</v>
      </c>
      <c r="R8" s="228"/>
      <c r="S8" s="228"/>
      <c r="T8" s="229"/>
      <c r="U8" s="223"/>
      <c r="V8" s="223">
        <f>SUM(V9:V23)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900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902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903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904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905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906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907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908</v>
      </c>
      <c r="D16" s="243" t="s">
        <v>901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909</v>
      </c>
      <c r="D17" s="243" t="s">
        <v>901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910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911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33.75" outlineLevel="1" x14ac:dyDescent="0.2">
      <c r="A20" s="234">
        <v>12</v>
      </c>
      <c r="B20" s="235" t="s">
        <v>409</v>
      </c>
      <c r="C20" s="253" t="s">
        <v>912</v>
      </c>
      <c r="D20" s="236" t="s">
        <v>901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374</v>
      </c>
      <c r="T20" s="240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4" t="s">
        <v>913</v>
      </c>
      <c r="D21" s="248"/>
      <c r="E21" s="248"/>
      <c r="F21" s="248"/>
      <c r="G21" s="248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392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33.75" outlineLevel="1" x14ac:dyDescent="0.2">
      <c r="A22" s="234">
        <v>13</v>
      </c>
      <c r="B22" s="235" t="s">
        <v>411</v>
      </c>
      <c r="C22" s="253" t="s">
        <v>914</v>
      </c>
      <c r="D22" s="236" t="s">
        <v>901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374</v>
      </c>
      <c r="T22" s="240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4" t="s">
        <v>915</v>
      </c>
      <c r="D23" s="248"/>
      <c r="E23" s="248"/>
      <c r="F23" s="248"/>
      <c r="G23" s="248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4" t="s">
        <v>368</v>
      </c>
      <c r="B24" s="225" t="s">
        <v>145</v>
      </c>
      <c r="C24" s="251" t="s">
        <v>146</v>
      </c>
      <c r="D24" s="226"/>
      <c r="E24" s="227"/>
      <c r="F24" s="228"/>
      <c r="G24" s="228">
        <f>SUMIF(AG25:AG35,"&lt;&gt;NOR",G25:G35)</f>
        <v>0</v>
      </c>
      <c r="H24" s="228"/>
      <c r="I24" s="228">
        <f>SUM(I25:I35)</f>
        <v>0</v>
      </c>
      <c r="J24" s="228"/>
      <c r="K24" s="228">
        <f>SUM(K25:K35)</f>
        <v>0</v>
      </c>
      <c r="L24" s="228"/>
      <c r="M24" s="228">
        <f>SUM(M25:M35)</f>
        <v>0</v>
      </c>
      <c r="N24" s="228"/>
      <c r="O24" s="228">
        <f>SUM(O25:O35)</f>
        <v>0</v>
      </c>
      <c r="P24" s="228"/>
      <c r="Q24" s="228">
        <f>SUM(Q25:Q35)</f>
        <v>0</v>
      </c>
      <c r="R24" s="228"/>
      <c r="S24" s="228"/>
      <c r="T24" s="229"/>
      <c r="U24" s="223"/>
      <c r="V24" s="223">
        <f>SUM(V25:V35)</f>
        <v>0</v>
      </c>
      <c r="W24" s="223"/>
      <c r="X24" s="223"/>
      <c r="AG24" t="s">
        <v>370</v>
      </c>
    </row>
    <row r="25" spans="1:60" ht="22.5" outlineLevel="1" x14ac:dyDescent="0.2">
      <c r="A25" s="241">
        <v>14</v>
      </c>
      <c r="B25" s="242" t="s">
        <v>413</v>
      </c>
      <c r="C25" s="252" t="s">
        <v>916</v>
      </c>
      <c r="D25" s="243" t="s">
        <v>901</v>
      </c>
      <c r="E25" s="244">
        <v>61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15</v>
      </c>
      <c r="B26" s="242" t="s">
        <v>415</v>
      </c>
      <c r="C26" s="252" t="s">
        <v>917</v>
      </c>
      <c r="D26" s="243" t="s">
        <v>901</v>
      </c>
      <c r="E26" s="244">
        <v>27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41">
        <v>16</v>
      </c>
      <c r="B27" s="242" t="s">
        <v>417</v>
      </c>
      <c r="C27" s="252" t="s">
        <v>918</v>
      </c>
      <c r="D27" s="243" t="s">
        <v>901</v>
      </c>
      <c r="E27" s="244">
        <v>10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41">
        <v>17</v>
      </c>
      <c r="B28" s="242" t="s">
        <v>419</v>
      </c>
      <c r="C28" s="252" t="s">
        <v>919</v>
      </c>
      <c r="D28" s="243" t="s">
        <v>901</v>
      </c>
      <c r="E28" s="244">
        <v>26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41">
        <v>18</v>
      </c>
      <c r="B29" s="242" t="s">
        <v>421</v>
      </c>
      <c r="C29" s="252" t="s">
        <v>920</v>
      </c>
      <c r="D29" s="243" t="s">
        <v>901</v>
      </c>
      <c r="E29" s="244">
        <v>5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41">
        <v>19</v>
      </c>
      <c r="B30" s="242" t="s">
        <v>423</v>
      </c>
      <c r="C30" s="252" t="s">
        <v>921</v>
      </c>
      <c r="D30" s="243" t="s">
        <v>901</v>
      </c>
      <c r="E30" s="244">
        <v>21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20</v>
      </c>
      <c r="B31" s="242" t="s">
        <v>425</v>
      </c>
      <c r="C31" s="252" t="s">
        <v>922</v>
      </c>
      <c r="D31" s="243" t="s">
        <v>901</v>
      </c>
      <c r="E31" s="244">
        <v>11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41">
        <v>21</v>
      </c>
      <c r="B32" s="242" t="s">
        <v>427</v>
      </c>
      <c r="C32" s="252" t="s">
        <v>923</v>
      </c>
      <c r="D32" s="243" t="s">
        <v>901</v>
      </c>
      <c r="E32" s="244">
        <v>61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1">
        <v>22</v>
      </c>
      <c r="B33" s="242" t="s">
        <v>429</v>
      </c>
      <c r="C33" s="252" t="s">
        <v>924</v>
      </c>
      <c r="D33" s="243" t="s">
        <v>901</v>
      </c>
      <c r="E33" s="244">
        <v>12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23</v>
      </c>
      <c r="B34" s="242" t="s">
        <v>431</v>
      </c>
      <c r="C34" s="252" t="s">
        <v>925</v>
      </c>
      <c r="D34" s="243" t="s">
        <v>901</v>
      </c>
      <c r="E34" s="244">
        <v>4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24</v>
      </c>
      <c r="B35" s="242" t="s">
        <v>433</v>
      </c>
      <c r="C35" s="252" t="s">
        <v>926</v>
      </c>
      <c r="D35" s="243" t="s">
        <v>901</v>
      </c>
      <c r="E35" s="244">
        <v>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5.5" x14ac:dyDescent="0.2">
      <c r="A36" s="224" t="s">
        <v>368</v>
      </c>
      <c r="B36" s="225" t="s">
        <v>165</v>
      </c>
      <c r="C36" s="251" t="s">
        <v>166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8"/>
      <c r="O36" s="228">
        <f>SUM(O37:O38)</f>
        <v>0</v>
      </c>
      <c r="P36" s="228"/>
      <c r="Q36" s="228">
        <f>SUM(Q37:Q38)</f>
        <v>0</v>
      </c>
      <c r="R36" s="228"/>
      <c r="S36" s="228"/>
      <c r="T36" s="229"/>
      <c r="U36" s="223"/>
      <c r="V36" s="223">
        <f>SUM(V37:V38)</f>
        <v>0</v>
      </c>
      <c r="W36" s="223"/>
      <c r="X36" s="223"/>
      <c r="AG36" t="s">
        <v>370</v>
      </c>
    </row>
    <row r="37" spans="1:60" ht="22.5" outlineLevel="1" x14ac:dyDescent="0.2">
      <c r="A37" s="241">
        <v>25</v>
      </c>
      <c r="B37" s="242" t="s">
        <v>435</v>
      </c>
      <c r="C37" s="252" t="s">
        <v>927</v>
      </c>
      <c r="D37" s="243" t="s">
        <v>901</v>
      </c>
      <c r="E37" s="244">
        <v>14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26</v>
      </c>
      <c r="B38" s="242" t="s">
        <v>437</v>
      </c>
      <c r="C38" s="252" t="s">
        <v>928</v>
      </c>
      <c r="D38" s="243" t="s">
        <v>901</v>
      </c>
      <c r="E38" s="244">
        <v>161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5.5" x14ac:dyDescent="0.2">
      <c r="A39" s="224" t="s">
        <v>368</v>
      </c>
      <c r="B39" s="225" t="s">
        <v>185</v>
      </c>
      <c r="C39" s="251" t="s">
        <v>186</v>
      </c>
      <c r="D39" s="226"/>
      <c r="E39" s="227"/>
      <c r="F39" s="228"/>
      <c r="G39" s="228">
        <f>SUMIF(AG40:AG42,"&lt;&gt;NOR",G40:G42)</f>
        <v>0</v>
      </c>
      <c r="H39" s="228"/>
      <c r="I39" s="228">
        <f>SUM(I40:I42)</f>
        <v>0</v>
      </c>
      <c r="J39" s="228"/>
      <c r="K39" s="228">
        <f>SUM(K40:K42)</f>
        <v>0</v>
      </c>
      <c r="L39" s="228"/>
      <c r="M39" s="228">
        <f>SUM(M40:M42)</f>
        <v>0</v>
      </c>
      <c r="N39" s="228"/>
      <c r="O39" s="228">
        <f>SUM(O40:O42)</f>
        <v>0</v>
      </c>
      <c r="P39" s="228"/>
      <c r="Q39" s="228">
        <f>SUM(Q40:Q42)</f>
        <v>0</v>
      </c>
      <c r="R39" s="228"/>
      <c r="S39" s="228"/>
      <c r="T39" s="229"/>
      <c r="U39" s="223"/>
      <c r="V39" s="223">
        <f>SUM(V40:V42)</f>
        <v>0</v>
      </c>
      <c r="W39" s="223"/>
      <c r="X39" s="223"/>
      <c r="AG39" t="s">
        <v>370</v>
      </c>
    </row>
    <row r="40" spans="1:60" outlineLevel="1" x14ac:dyDescent="0.2">
      <c r="A40" s="241">
        <v>27</v>
      </c>
      <c r="B40" s="242" t="s">
        <v>439</v>
      </c>
      <c r="C40" s="252" t="s">
        <v>929</v>
      </c>
      <c r="D40" s="243" t="s">
        <v>901</v>
      </c>
      <c r="E40" s="244">
        <v>29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28</v>
      </c>
      <c r="B41" s="242" t="s">
        <v>441</v>
      </c>
      <c r="C41" s="252" t="s">
        <v>930</v>
      </c>
      <c r="D41" s="243" t="s">
        <v>901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1">
        <v>29</v>
      </c>
      <c r="B42" s="242" t="s">
        <v>443</v>
      </c>
      <c r="C42" s="252" t="s">
        <v>931</v>
      </c>
      <c r="D42" s="243" t="s">
        <v>901</v>
      </c>
      <c r="E42" s="244">
        <v>12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5.5" x14ac:dyDescent="0.2">
      <c r="A43" s="224" t="s">
        <v>368</v>
      </c>
      <c r="B43" s="225" t="s">
        <v>201</v>
      </c>
      <c r="C43" s="251" t="s">
        <v>202</v>
      </c>
      <c r="D43" s="226"/>
      <c r="E43" s="227"/>
      <c r="F43" s="228"/>
      <c r="G43" s="228">
        <f>SUMIF(AG44:AG45,"&lt;&gt;NOR",G44:G45)</f>
        <v>0</v>
      </c>
      <c r="H43" s="228"/>
      <c r="I43" s="228">
        <f>SUM(I44:I45)</f>
        <v>0</v>
      </c>
      <c r="J43" s="228"/>
      <c r="K43" s="228">
        <f>SUM(K44:K45)</f>
        <v>0</v>
      </c>
      <c r="L43" s="228"/>
      <c r="M43" s="228">
        <f>SUM(M44:M45)</f>
        <v>0</v>
      </c>
      <c r="N43" s="228"/>
      <c r="O43" s="228">
        <f>SUM(O44:O45)</f>
        <v>0</v>
      </c>
      <c r="P43" s="228"/>
      <c r="Q43" s="228">
        <f>SUM(Q44:Q45)</f>
        <v>0</v>
      </c>
      <c r="R43" s="228"/>
      <c r="S43" s="228"/>
      <c r="T43" s="229"/>
      <c r="U43" s="223"/>
      <c r="V43" s="223">
        <f>SUM(V44:V45)</f>
        <v>0</v>
      </c>
      <c r="W43" s="223"/>
      <c r="X43" s="223"/>
      <c r="AG43" t="s">
        <v>370</v>
      </c>
    </row>
    <row r="44" spans="1:60" ht="22.5" outlineLevel="1" x14ac:dyDescent="0.2">
      <c r="A44" s="241">
        <v>30</v>
      </c>
      <c r="B44" s="242" t="s">
        <v>445</v>
      </c>
      <c r="C44" s="252" t="s">
        <v>932</v>
      </c>
      <c r="D44" s="243" t="s">
        <v>901</v>
      </c>
      <c r="E44" s="244">
        <v>6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1">
        <v>31</v>
      </c>
      <c r="B45" s="242" t="s">
        <v>447</v>
      </c>
      <c r="C45" s="252" t="s">
        <v>933</v>
      </c>
      <c r="D45" s="243" t="s">
        <v>901</v>
      </c>
      <c r="E45" s="244">
        <v>6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4" t="s">
        <v>368</v>
      </c>
      <c r="B46" s="225" t="s">
        <v>215</v>
      </c>
      <c r="C46" s="251" t="s">
        <v>216</v>
      </c>
      <c r="D46" s="226"/>
      <c r="E46" s="227"/>
      <c r="F46" s="228"/>
      <c r="G46" s="228">
        <f>SUMIF(AG47:AG47,"&lt;&gt;NOR",G47:G47)</f>
        <v>0</v>
      </c>
      <c r="H46" s="228"/>
      <c r="I46" s="228">
        <f>SUM(I47:I47)</f>
        <v>0</v>
      </c>
      <c r="J46" s="228"/>
      <c r="K46" s="228">
        <f>SUM(K47:K47)</f>
        <v>0</v>
      </c>
      <c r="L46" s="228"/>
      <c r="M46" s="228">
        <f>SUM(M47:M47)</f>
        <v>0</v>
      </c>
      <c r="N46" s="228"/>
      <c r="O46" s="228">
        <f>SUM(O47:O47)</f>
        <v>0</v>
      </c>
      <c r="P46" s="228"/>
      <c r="Q46" s="228">
        <f>SUM(Q47:Q47)</f>
        <v>0</v>
      </c>
      <c r="R46" s="228"/>
      <c r="S46" s="228"/>
      <c r="T46" s="229"/>
      <c r="U46" s="223"/>
      <c r="V46" s="223">
        <f>SUM(V47:V47)</f>
        <v>0</v>
      </c>
      <c r="W46" s="223"/>
      <c r="X46" s="223"/>
      <c r="AG46" t="s">
        <v>370</v>
      </c>
    </row>
    <row r="47" spans="1:60" ht="22.5" outlineLevel="1" x14ac:dyDescent="0.2">
      <c r="A47" s="241">
        <v>32</v>
      </c>
      <c r="B47" s="242" t="s">
        <v>449</v>
      </c>
      <c r="C47" s="252" t="s">
        <v>934</v>
      </c>
      <c r="D47" s="243" t="s">
        <v>901</v>
      </c>
      <c r="E47" s="244">
        <v>2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4" t="s">
        <v>368</v>
      </c>
      <c r="B48" s="225" t="s">
        <v>232</v>
      </c>
      <c r="C48" s="251" t="s">
        <v>233</v>
      </c>
      <c r="D48" s="226"/>
      <c r="E48" s="227"/>
      <c r="F48" s="228"/>
      <c r="G48" s="228">
        <f>SUMIF(AG49:AG50,"&lt;&gt;NOR",G49:G50)</f>
        <v>0</v>
      </c>
      <c r="H48" s="228"/>
      <c r="I48" s="228">
        <f>SUM(I49:I50)</f>
        <v>0</v>
      </c>
      <c r="J48" s="228"/>
      <c r="K48" s="228">
        <f>SUM(K49:K50)</f>
        <v>0</v>
      </c>
      <c r="L48" s="228"/>
      <c r="M48" s="228">
        <f>SUM(M49:M50)</f>
        <v>0</v>
      </c>
      <c r="N48" s="228"/>
      <c r="O48" s="228">
        <f>SUM(O49:O50)</f>
        <v>0</v>
      </c>
      <c r="P48" s="228"/>
      <c r="Q48" s="228">
        <f>SUM(Q49:Q50)</f>
        <v>0</v>
      </c>
      <c r="R48" s="228"/>
      <c r="S48" s="228"/>
      <c r="T48" s="229"/>
      <c r="U48" s="223"/>
      <c r="V48" s="223">
        <f>SUM(V49:V50)</f>
        <v>0</v>
      </c>
      <c r="W48" s="223"/>
      <c r="X48" s="223"/>
      <c r="AG48" t="s">
        <v>370</v>
      </c>
    </row>
    <row r="49" spans="1:60" outlineLevel="1" x14ac:dyDescent="0.2">
      <c r="A49" s="241">
        <v>33</v>
      </c>
      <c r="B49" s="242" t="s">
        <v>451</v>
      </c>
      <c r="C49" s="252" t="s">
        <v>935</v>
      </c>
      <c r="D49" s="243" t="s">
        <v>530</v>
      </c>
      <c r="E49" s="244">
        <v>16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34</v>
      </c>
      <c r="B50" s="242" t="s">
        <v>454</v>
      </c>
      <c r="C50" s="252" t="s">
        <v>936</v>
      </c>
      <c r="D50" s="243" t="s">
        <v>530</v>
      </c>
      <c r="E50" s="244">
        <v>8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5.5" x14ac:dyDescent="0.2">
      <c r="A51" s="224" t="s">
        <v>368</v>
      </c>
      <c r="B51" s="225" t="s">
        <v>242</v>
      </c>
      <c r="C51" s="251" t="s">
        <v>243</v>
      </c>
      <c r="D51" s="226"/>
      <c r="E51" s="227"/>
      <c r="F51" s="228"/>
      <c r="G51" s="228">
        <f>SUMIF(AG52:AG53,"&lt;&gt;NOR",G52:G53)</f>
        <v>0</v>
      </c>
      <c r="H51" s="228"/>
      <c r="I51" s="228">
        <f>SUM(I52:I53)</f>
        <v>0</v>
      </c>
      <c r="J51" s="228"/>
      <c r="K51" s="228">
        <f>SUM(K52:K53)</f>
        <v>0</v>
      </c>
      <c r="L51" s="228"/>
      <c r="M51" s="228">
        <f>SUM(M52:M53)</f>
        <v>0</v>
      </c>
      <c r="N51" s="228"/>
      <c r="O51" s="228">
        <f>SUM(O52:O53)</f>
        <v>0</v>
      </c>
      <c r="P51" s="228"/>
      <c r="Q51" s="228">
        <f>SUM(Q52:Q53)</f>
        <v>0</v>
      </c>
      <c r="R51" s="228"/>
      <c r="S51" s="228"/>
      <c r="T51" s="229"/>
      <c r="U51" s="223"/>
      <c r="V51" s="223">
        <f>SUM(V52:V53)</f>
        <v>0</v>
      </c>
      <c r="W51" s="223"/>
      <c r="X51" s="223"/>
      <c r="AG51" t="s">
        <v>370</v>
      </c>
    </row>
    <row r="52" spans="1:60" outlineLevel="1" x14ac:dyDescent="0.2">
      <c r="A52" s="241">
        <v>35</v>
      </c>
      <c r="B52" s="242" t="s">
        <v>457</v>
      </c>
      <c r="C52" s="252" t="s">
        <v>937</v>
      </c>
      <c r="D52" s="243" t="s">
        <v>530</v>
      </c>
      <c r="E52" s="244">
        <v>12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36</v>
      </c>
      <c r="B53" s="242" t="s">
        <v>459</v>
      </c>
      <c r="C53" s="252" t="s">
        <v>938</v>
      </c>
      <c r="D53" s="243" t="s">
        <v>530</v>
      </c>
      <c r="E53" s="244">
        <v>4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5.5" x14ac:dyDescent="0.2">
      <c r="A54" s="224" t="s">
        <v>368</v>
      </c>
      <c r="B54" s="225" t="s">
        <v>105</v>
      </c>
      <c r="C54" s="251" t="s">
        <v>106</v>
      </c>
      <c r="D54" s="226"/>
      <c r="E54" s="227"/>
      <c r="F54" s="228"/>
      <c r="G54" s="228">
        <f>SUMIF(AG55:AG60,"&lt;&gt;NOR",G55:G60)</f>
        <v>0</v>
      </c>
      <c r="H54" s="228"/>
      <c r="I54" s="228">
        <f>SUM(I55:I60)</f>
        <v>0</v>
      </c>
      <c r="J54" s="228"/>
      <c r="K54" s="228">
        <f>SUM(K55:K60)</f>
        <v>0</v>
      </c>
      <c r="L54" s="228"/>
      <c r="M54" s="228">
        <f>SUM(M55:M60)</f>
        <v>0</v>
      </c>
      <c r="N54" s="228"/>
      <c r="O54" s="228">
        <f>SUM(O55:O60)</f>
        <v>0</v>
      </c>
      <c r="P54" s="228"/>
      <c r="Q54" s="228">
        <f>SUM(Q55:Q60)</f>
        <v>0</v>
      </c>
      <c r="R54" s="228"/>
      <c r="S54" s="228"/>
      <c r="T54" s="229"/>
      <c r="U54" s="223"/>
      <c r="V54" s="223">
        <f>SUM(V55:V60)</f>
        <v>0</v>
      </c>
      <c r="W54" s="223"/>
      <c r="X54" s="223"/>
      <c r="AG54" t="s">
        <v>370</v>
      </c>
    </row>
    <row r="55" spans="1:60" outlineLevel="1" x14ac:dyDescent="0.2">
      <c r="A55" s="241">
        <v>37</v>
      </c>
      <c r="B55" s="242" t="s">
        <v>461</v>
      </c>
      <c r="C55" s="252" t="s">
        <v>939</v>
      </c>
      <c r="D55" s="243" t="s">
        <v>901</v>
      </c>
      <c r="E55" s="244">
        <v>10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38</v>
      </c>
      <c r="B56" s="242" t="s">
        <v>463</v>
      </c>
      <c r="C56" s="252" t="s">
        <v>940</v>
      </c>
      <c r="D56" s="243" t="s">
        <v>901</v>
      </c>
      <c r="E56" s="244">
        <v>386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39</v>
      </c>
      <c r="B57" s="242" t="s">
        <v>465</v>
      </c>
      <c r="C57" s="252" t="s">
        <v>941</v>
      </c>
      <c r="D57" s="243" t="s">
        <v>901</v>
      </c>
      <c r="E57" s="244">
        <v>96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40</v>
      </c>
      <c r="B58" s="242" t="s">
        <v>467</v>
      </c>
      <c r="C58" s="252" t="s">
        <v>942</v>
      </c>
      <c r="D58" s="243" t="s">
        <v>901</v>
      </c>
      <c r="E58" s="244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41</v>
      </c>
      <c r="B59" s="242" t="s">
        <v>473</v>
      </c>
      <c r="C59" s="252" t="s">
        <v>943</v>
      </c>
      <c r="D59" s="243" t="s">
        <v>901</v>
      </c>
      <c r="E59" s="244">
        <v>9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42</v>
      </c>
      <c r="B60" s="242" t="s">
        <v>478</v>
      </c>
      <c r="C60" s="252" t="s">
        <v>944</v>
      </c>
      <c r="D60" s="243" t="s">
        <v>901</v>
      </c>
      <c r="E60" s="244">
        <v>4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5.5" x14ac:dyDescent="0.2">
      <c r="A61" s="224" t="s">
        <v>368</v>
      </c>
      <c r="B61" s="225" t="s">
        <v>107</v>
      </c>
      <c r="C61" s="251" t="s">
        <v>106</v>
      </c>
      <c r="D61" s="226"/>
      <c r="E61" s="227"/>
      <c r="F61" s="228"/>
      <c r="G61" s="228">
        <f>SUMIF(AG62:AG66,"&lt;&gt;NOR",G62:G66)</f>
        <v>0</v>
      </c>
      <c r="H61" s="228"/>
      <c r="I61" s="228">
        <f>SUM(I62:I66)</f>
        <v>0</v>
      </c>
      <c r="J61" s="228"/>
      <c r="K61" s="228">
        <f>SUM(K62:K66)</f>
        <v>0</v>
      </c>
      <c r="L61" s="228"/>
      <c r="M61" s="228">
        <f>SUM(M62:M66)</f>
        <v>0</v>
      </c>
      <c r="N61" s="228"/>
      <c r="O61" s="228">
        <f>SUM(O62:O66)</f>
        <v>0</v>
      </c>
      <c r="P61" s="228"/>
      <c r="Q61" s="228">
        <f>SUM(Q62:Q66)</f>
        <v>0</v>
      </c>
      <c r="R61" s="228"/>
      <c r="S61" s="228"/>
      <c r="T61" s="229"/>
      <c r="U61" s="223"/>
      <c r="V61" s="223">
        <f>SUM(V62:V66)</f>
        <v>0</v>
      </c>
      <c r="W61" s="223"/>
      <c r="X61" s="223"/>
      <c r="AG61" t="s">
        <v>370</v>
      </c>
    </row>
    <row r="62" spans="1:60" outlineLevel="1" x14ac:dyDescent="0.2">
      <c r="A62" s="241">
        <v>43</v>
      </c>
      <c r="B62" s="242" t="s">
        <v>484</v>
      </c>
      <c r="C62" s="252" t="s">
        <v>945</v>
      </c>
      <c r="D62" s="243" t="s">
        <v>901</v>
      </c>
      <c r="E62" s="244">
        <v>86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44</v>
      </c>
      <c r="B63" s="242" t="s">
        <v>490</v>
      </c>
      <c r="C63" s="252" t="s">
        <v>946</v>
      </c>
      <c r="D63" s="243" t="s">
        <v>901</v>
      </c>
      <c r="E63" s="244">
        <v>32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45</v>
      </c>
      <c r="B64" s="242" t="s">
        <v>493</v>
      </c>
      <c r="C64" s="252" t="s">
        <v>947</v>
      </c>
      <c r="D64" s="243" t="s">
        <v>901</v>
      </c>
      <c r="E64" s="244">
        <v>4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46</v>
      </c>
      <c r="B65" s="242" t="s">
        <v>500</v>
      </c>
      <c r="C65" s="252" t="s">
        <v>948</v>
      </c>
      <c r="D65" s="243" t="s">
        <v>901</v>
      </c>
      <c r="E65" s="244">
        <v>12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47</v>
      </c>
      <c r="B66" s="242" t="s">
        <v>502</v>
      </c>
      <c r="C66" s="252" t="s">
        <v>949</v>
      </c>
      <c r="D66" s="243" t="s">
        <v>901</v>
      </c>
      <c r="E66" s="244">
        <v>42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4" t="s">
        <v>368</v>
      </c>
      <c r="B67" s="225" t="s">
        <v>108</v>
      </c>
      <c r="C67" s="251" t="s">
        <v>109</v>
      </c>
      <c r="D67" s="226"/>
      <c r="E67" s="227"/>
      <c r="F67" s="228"/>
      <c r="G67" s="228">
        <f>SUMIF(AG68:AG69,"&lt;&gt;NOR",G68:G69)</f>
        <v>0</v>
      </c>
      <c r="H67" s="228"/>
      <c r="I67" s="228">
        <f>SUM(I68:I69)</f>
        <v>0</v>
      </c>
      <c r="J67" s="228"/>
      <c r="K67" s="228">
        <f>SUM(K68:K69)</f>
        <v>0</v>
      </c>
      <c r="L67" s="228"/>
      <c r="M67" s="228">
        <f>SUM(M68:M69)</f>
        <v>0</v>
      </c>
      <c r="N67" s="228"/>
      <c r="O67" s="228">
        <f>SUM(O68:O69)</f>
        <v>0</v>
      </c>
      <c r="P67" s="228"/>
      <c r="Q67" s="228">
        <f>SUM(Q68:Q69)</f>
        <v>0</v>
      </c>
      <c r="R67" s="228"/>
      <c r="S67" s="228"/>
      <c r="T67" s="229"/>
      <c r="U67" s="223"/>
      <c r="V67" s="223">
        <f>SUM(V68:V69)</f>
        <v>0</v>
      </c>
      <c r="W67" s="223"/>
      <c r="X67" s="223"/>
      <c r="AG67" t="s">
        <v>370</v>
      </c>
    </row>
    <row r="68" spans="1:60" outlineLevel="1" x14ac:dyDescent="0.2">
      <c r="A68" s="241">
        <v>48</v>
      </c>
      <c r="B68" s="242" t="s">
        <v>504</v>
      </c>
      <c r="C68" s="252" t="s">
        <v>950</v>
      </c>
      <c r="D68" s="243" t="s">
        <v>530</v>
      </c>
      <c r="E68" s="244">
        <v>42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49</v>
      </c>
      <c r="B69" s="242" t="s">
        <v>507</v>
      </c>
      <c r="C69" s="252" t="s">
        <v>951</v>
      </c>
      <c r="D69" s="243" t="s">
        <v>901</v>
      </c>
      <c r="E69" s="244">
        <v>62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4" t="s">
        <v>368</v>
      </c>
      <c r="B70" s="225" t="s">
        <v>110</v>
      </c>
      <c r="C70" s="251" t="s">
        <v>111</v>
      </c>
      <c r="D70" s="226"/>
      <c r="E70" s="227"/>
      <c r="F70" s="228"/>
      <c r="G70" s="228">
        <f>SUMIF(AG71:AG71,"&lt;&gt;NOR",G71:G71)</f>
        <v>0</v>
      </c>
      <c r="H70" s="228"/>
      <c r="I70" s="228">
        <f>SUM(I71:I71)</f>
        <v>0</v>
      </c>
      <c r="J70" s="228"/>
      <c r="K70" s="228">
        <f>SUM(K71:K71)</f>
        <v>0</v>
      </c>
      <c r="L70" s="228"/>
      <c r="M70" s="228">
        <f>SUM(M71:M71)</f>
        <v>0</v>
      </c>
      <c r="N70" s="228"/>
      <c r="O70" s="228">
        <f>SUM(O71:O71)</f>
        <v>0</v>
      </c>
      <c r="P70" s="228"/>
      <c r="Q70" s="228">
        <f>SUM(Q71:Q71)</f>
        <v>0</v>
      </c>
      <c r="R70" s="228"/>
      <c r="S70" s="228"/>
      <c r="T70" s="229"/>
      <c r="U70" s="223"/>
      <c r="V70" s="223">
        <f>SUM(V71:V71)</f>
        <v>0</v>
      </c>
      <c r="W70" s="223"/>
      <c r="X70" s="223"/>
      <c r="AG70" t="s">
        <v>370</v>
      </c>
    </row>
    <row r="71" spans="1:60" outlineLevel="1" x14ac:dyDescent="0.2">
      <c r="A71" s="241">
        <v>50</v>
      </c>
      <c r="B71" s="242" t="s">
        <v>509</v>
      </c>
      <c r="C71" s="252" t="s">
        <v>952</v>
      </c>
      <c r="D71" s="243" t="s">
        <v>901</v>
      </c>
      <c r="E71" s="244">
        <v>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224" t="s">
        <v>368</v>
      </c>
      <c r="B72" s="225" t="s">
        <v>112</v>
      </c>
      <c r="C72" s="251" t="s">
        <v>113</v>
      </c>
      <c r="D72" s="226"/>
      <c r="E72" s="227"/>
      <c r="F72" s="228"/>
      <c r="G72" s="228">
        <f>SUMIF(AG73:AG74,"&lt;&gt;NOR",G73:G74)</f>
        <v>0</v>
      </c>
      <c r="H72" s="228"/>
      <c r="I72" s="228">
        <f>SUM(I73:I74)</f>
        <v>0</v>
      </c>
      <c r="J72" s="228"/>
      <c r="K72" s="228">
        <f>SUM(K73:K74)</f>
        <v>0</v>
      </c>
      <c r="L72" s="228"/>
      <c r="M72" s="228">
        <f>SUM(M73:M74)</f>
        <v>0</v>
      </c>
      <c r="N72" s="228"/>
      <c r="O72" s="228">
        <f>SUM(O73:O74)</f>
        <v>0</v>
      </c>
      <c r="P72" s="228"/>
      <c r="Q72" s="228">
        <f>SUM(Q73:Q74)</f>
        <v>0</v>
      </c>
      <c r="R72" s="228"/>
      <c r="S72" s="228"/>
      <c r="T72" s="229"/>
      <c r="U72" s="223"/>
      <c r="V72" s="223">
        <f>SUM(V73:V74)</f>
        <v>0</v>
      </c>
      <c r="W72" s="223"/>
      <c r="X72" s="223"/>
      <c r="AG72" t="s">
        <v>370</v>
      </c>
    </row>
    <row r="73" spans="1:60" ht="22.5" outlineLevel="1" x14ac:dyDescent="0.2">
      <c r="A73" s="241">
        <v>51</v>
      </c>
      <c r="B73" s="242" t="s">
        <v>512</v>
      </c>
      <c r="C73" s="252" t="s">
        <v>953</v>
      </c>
      <c r="D73" s="243" t="s">
        <v>530</v>
      </c>
      <c r="E73" s="244">
        <v>60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1">
        <v>52</v>
      </c>
      <c r="B74" s="242" t="s">
        <v>515</v>
      </c>
      <c r="C74" s="252" t="s">
        <v>954</v>
      </c>
      <c r="D74" s="243" t="s">
        <v>530</v>
      </c>
      <c r="E74" s="244">
        <v>92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4" t="s">
        <v>368</v>
      </c>
      <c r="B75" s="225" t="s">
        <v>114</v>
      </c>
      <c r="C75" s="251" t="s">
        <v>115</v>
      </c>
      <c r="D75" s="226"/>
      <c r="E75" s="227"/>
      <c r="F75" s="228"/>
      <c r="G75" s="228">
        <f>SUMIF(AG76:AG77,"&lt;&gt;NOR",G76:G77)</f>
        <v>0</v>
      </c>
      <c r="H75" s="228"/>
      <c r="I75" s="228">
        <f>SUM(I76:I77)</f>
        <v>0</v>
      </c>
      <c r="J75" s="228"/>
      <c r="K75" s="228">
        <f>SUM(K76:K77)</f>
        <v>0</v>
      </c>
      <c r="L75" s="228"/>
      <c r="M75" s="228">
        <f>SUM(M76:M77)</f>
        <v>0</v>
      </c>
      <c r="N75" s="228"/>
      <c r="O75" s="228">
        <f>SUM(O76:O77)</f>
        <v>0</v>
      </c>
      <c r="P75" s="228"/>
      <c r="Q75" s="228">
        <f>SUM(Q76:Q77)</f>
        <v>0</v>
      </c>
      <c r="R75" s="228"/>
      <c r="S75" s="228"/>
      <c r="T75" s="229"/>
      <c r="U75" s="223"/>
      <c r="V75" s="223">
        <f>SUM(V76:V77)</f>
        <v>0</v>
      </c>
      <c r="W75" s="223"/>
      <c r="X75" s="223"/>
      <c r="AG75" t="s">
        <v>370</v>
      </c>
    </row>
    <row r="76" spans="1:60" ht="22.5" outlineLevel="1" x14ac:dyDescent="0.2">
      <c r="A76" s="241">
        <v>53</v>
      </c>
      <c r="B76" s="242" t="s">
        <v>518</v>
      </c>
      <c r="C76" s="252" t="s">
        <v>955</v>
      </c>
      <c r="D76" s="243" t="s">
        <v>530</v>
      </c>
      <c r="E76" s="244">
        <v>20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54</v>
      </c>
      <c r="B77" s="242" t="s">
        <v>520</v>
      </c>
      <c r="C77" s="252" t="s">
        <v>956</v>
      </c>
      <c r="D77" s="243" t="s">
        <v>901</v>
      </c>
      <c r="E77" s="244">
        <v>76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4" t="s">
        <v>368</v>
      </c>
      <c r="B78" s="225" t="s">
        <v>116</v>
      </c>
      <c r="C78" s="251" t="s">
        <v>117</v>
      </c>
      <c r="D78" s="226"/>
      <c r="E78" s="227"/>
      <c r="F78" s="228"/>
      <c r="G78" s="228">
        <f>SUMIF(AG79:AG80,"&lt;&gt;NOR",G79:G80)</f>
        <v>0</v>
      </c>
      <c r="H78" s="228"/>
      <c r="I78" s="228">
        <f>SUM(I79:I80)</f>
        <v>0</v>
      </c>
      <c r="J78" s="228"/>
      <c r="K78" s="228">
        <f>SUM(K79:K80)</f>
        <v>0</v>
      </c>
      <c r="L78" s="228"/>
      <c r="M78" s="228">
        <f>SUM(M79:M80)</f>
        <v>0</v>
      </c>
      <c r="N78" s="228"/>
      <c r="O78" s="228">
        <f>SUM(O79:O80)</f>
        <v>0</v>
      </c>
      <c r="P78" s="228"/>
      <c r="Q78" s="228">
        <f>SUM(Q79:Q80)</f>
        <v>0</v>
      </c>
      <c r="R78" s="228"/>
      <c r="S78" s="228"/>
      <c r="T78" s="229"/>
      <c r="U78" s="223"/>
      <c r="V78" s="223">
        <f>SUM(V79:V80)</f>
        <v>0</v>
      </c>
      <c r="W78" s="223"/>
      <c r="X78" s="223"/>
      <c r="AG78" t="s">
        <v>370</v>
      </c>
    </row>
    <row r="79" spans="1:60" outlineLevel="1" x14ac:dyDescent="0.2">
      <c r="A79" s="241">
        <v>55</v>
      </c>
      <c r="B79" s="242" t="s">
        <v>522</v>
      </c>
      <c r="C79" s="252" t="s">
        <v>957</v>
      </c>
      <c r="D79" s="243" t="s">
        <v>901</v>
      </c>
      <c r="E79" s="244">
        <v>139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56</v>
      </c>
      <c r="B80" s="242" t="s">
        <v>958</v>
      </c>
      <c r="C80" s="252" t="s">
        <v>959</v>
      </c>
      <c r="D80" s="243" t="s">
        <v>901</v>
      </c>
      <c r="E80" s="244">
        <v>300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5.5" x14ac:dyDescent="0.2">
      <c r="A81" s="224" t="s">
        <v>368</v>
      </c>
      <c r="B81" s="225" t="s">
        <v>118</v>
      </c>
      <c r="C81" s="251" t="s">
        <v>119</v>
      </c>
      <c r="D81" s="226"/>
      <c r="E81" s="227"/>
      <c r="F81" s="228"/>
      <c r="G81" s="228">
        <f>SUMIF(AG82:AG82,"&lt;&gt;NOR",G82:G82)</f>
        <v>0</v>
      </c>
      <c r="H81" s="228"/>
      <c r="I81" s="228">
        <f>SUM(I82:I82)</f>
        <v>0</v>
      </c>
      <c r="J81" s="228"/>
      <c r="K81" s="228">
        <f>SUM(K82:K82)</f>
        <v>0</v>
      </c>
      <c r="L81" s="228"/>
      <c r="M81" s="228">
        <f>SUM(M82:M82)</f>
        <v>0</v>
      </c>
      <c r="N81" s="228"/>
      <c r="O81" s="228">
        <f>SUM(O82:O82)</f>
        <v>0</v>
      </c>
      <c r="P81" s="228"/>
      <c r="Q81" s="228">
        <f>SUM(Q82:Q82)</f>
        <v>0</v>
      </c>
      <c r="R81" s="228"/>
      <c r="S81" s="228"/>
      <c r="T81" s="229"/>
      <c r="U81" s="223"/>
      <c r="V81" s="223">
        <f>SUM(V82:V82)</f>
        <v>0</v>
      </c>
      <c r="W81" s="223"/>
      <c r="X81" s="223"/>
      <c r="AG81" t="s">
        <v>370</v>
      </c>
    </row>
    <row r="82" spans="1:60" outlineLevel="1" x14ac:dyDescent="0.2">
      <c r="A82" s="241">
        <v>57</v>
      </c>
      <c r="B82" s="242" t="s">
        <v>960</v>
      </c>
      <c r="C82" s="252" t="s">
        <v>961</v>
      </c>
      <c r="D82" s="243" t="s">
        <v>901</v>
      </c>
      <c r="E82" s="244">
        <v>1288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4" t="s">
        <v>368</v>
      </c>
      <c r="B83" s="225" t="s">
        <v>120</v>
      </c>
      <c r="C83" s="251" t="s">
        <v>121</v>
      </c>
      <c r="D83" s="226"/>
      <c r="E83" s="227"/>
      <c r="F83" s="228"/>
      <c r="G83" s="228">
        <f>SUMIF(AG84:AG84,"&lt;&gt;NOR",G84:G84)</f>
        <v>0</v>
      </c>
      <c r="H83" s="228"/>
      <c r="I83" s="228">
        <f>SUM(I84:I84)</f>
        <v>0</v>
      </c>
      <c r="J83" s="228"/>
      <c r="K83" s="228">
        <f>SUM(K84:K84)</f>
        <v>0</v>
      </c>
      <c r="L83" s="228"/>
      <c r="M83" s="228">
        <f>SUM(M84:M84)</f>
        <v>0</v>
      </c>
      <c r="N83" s="228"/>
      <c r="O83" s="228">
        <f>SUM(O84:O84)</f>
        <v>0</v>
      </c>
      <c r="P83" s="228"/>
      <c r="Q83" s="228">
        <f>SUM(Q84:Q84)</f>
        <v>0</v>
      </c>
      <c r="R83" s="228"/>
      <c r="S83" s="228"/>
      <c r="T83" s="229"/>
      <c r="U83" s="223"/>
      <c r="V83" s="223">
        <f>SUM(V84:V84)</f>
        <v>0</v>
      </c>
      <c r="W83" s="223"/>
      <c r="X83" s="223"/>
      <c r="AG83" t="s">
        <v>370</v>
      </c>
    </row>
    <row r="84" spans="1:60" outlineLevel="1" x14ac:dyDescent="0.2">
      <c r="A84" s="241">
        <v>58</v>
      </c>
      <c r="B84" s="242" t="s">
        <v>962</v>
      </c>
      <c r="C84" s="252" t="s">
        <v>963</v>
      </c>
      <c r="D84" s="243" t="s">
        <v>901</v>
      </c>
      <c r="E84" s="244">
        <v>11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374</v>
      </c>
      <c r="T84" s="247" t="s">
        <v>375</v>
      </c>
      <c r="U84" s="222">
        <v>0</v>
      </c>
      <c r="V84" s="222">
        <f>ROUND(E84*U84,2)</f>
        <v>0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24" t="s">
        <v>368</v>
      </c>
      <c r="B85" s="225" t="s">
        <v>122</v>
      </c>
      <c r="C85" s="251" t="s">
        <v>123</v>
      </c>
      <c r="D85" s="226"/>
      <c r="E85" s="227"/>
      <c r="F85" s="228"/>
      <c r="G85" s="228">
        <f>SUMIF(AG86:AG90,"&lt;&gt;NOR",G86:G90)</f>
        <v>0</v>
      </c>
      <c r="H85" s="228"/>
      <c r="I85" s="228">
        <f>SUM(I86:I90)</f>
        <v>0</v>
      </c>
      <c r="J85" s="228"/>
      <c r="K85" s="228">
        <f>SUM(K86:K90)</f>
        <v>0</v>
      </c>
      <c r="L85" s="228"/>
      <c r="M85" s="228">
        <f>SUM(M86:M90)</f>
        <v>0</v>
      </c>
      <c r="N85" s="228"/>
      <c r="O85" s="228">
        <f>SUM(O86:O90)</f>
        <v>0</v>
      </c>
      <c r="P85" s="228"/>
      <c r="Q85" s="228">
        <f>SUM(Q86:Q90)</f>
        <v>0</v>
      </c>
      <c r="R85" s="228"/>
      <c r="S85" s="228"/>
      <c r="T85" s="229"/>
      <c r="U85" s="223"/>
      <c r="V85" s="223">
        <f>SUM(V86:V90)</f>
        <v>0</v>
      </c>
      <c r="W85" s="223"/>
      <c r="X85" s="223"/>
      <c r="AG85" t="s">
        <v>370</v>
      </c>
    </row>
    <row r="86" spans="1:60" outlineLevel="1" x14ac:dyDescent="0.2">
      <c r="A86" s="241">
        <v>59</v>
      </c>
      <c r="B86" s="242" t="s">
        <v>964</v>
      </c>
      <c r="C86" s="252" t="s">
        <v>965</v>
      </c>
      <c r="D86" s="243" t="s">
        <v>901</v>
      </c>
      <c r="E86" s="244">
        <v>71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374</v>
      </c>
      <c r="T86" s="247" t="s">
        <v>375</v>
      </c>
      <c r="U86" s="222">
        <v>0</v>
      </c>
      <c r="V86" s="222">
        <f>ROUND(E86*U86,2)</f>
        <v>0</v>
      </c>
      <c r="W86" s="222"/>
      <c r="X86" s="222" t="s">
        <v>376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377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60</v>
      </c>
      <c r="B87" s="242" t="s">
        <v>966</v>
      </c>
      <c r="C87" s="252" t="s">
        <v>967</v>
      </c>
      <c r="D87" s="243" t="s">
        <v>901</v>
      </c>
      <c r="E87" s="244">
        <v>2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374</v>
      </c>
      <c r="T87" s="247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61</v>
      </c>
      <c r="B88" s="242" t="s">
        <v>968</v>
      </c>
      <c r="C88" s="252" t="s">
        <v>969</v>
      </c>
      <c r="D88" s="243" t="s">
        <v>901</v>
      </c>
      <c r="E88" s="244">
        <v>14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62</v>
      </c>
      <c r="B89" s="242" t="s">
        <v>970</v>
      </c>
      <c r="C89" s="252" t="s">
        <v>971</v>
      </c>
      <c r="D89" s="243" t="s">
        <v>901</v>
      </c>
      <c r="E89" s="244">
        <v>25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63</v>
      </c>
      <c r="B90" s="242" t="s">
        <v>972</v>
      </c>
      <c r="C90" s="252" t="s">
        <v>973</v>
      </c>
      <c r="D90" s="243" t="s">
        <v>901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4" t="s">
        <v>368</v>
      </c>
      <c r="B91" s="225" t="s">
        <v>125</v>
      </c>
      <c r="C91" s="251" t="s">
        <v>126</v>
      </c>
      <c r="D91" s="226"/>
      <c r="E91" s="227"/>
      <c r="F91" s="228"/>
      <c r="G91" s="228">
        <f>SUMIF(AG92:AG92,"&lt;&gt;NOR",G92:G92)</f>
        <v>0</v>
      </c>
      <c r="H91" s="228"/>
      <c r="I91" s="228">
        <f>SUM(I92:I92)</f>
        <v>0</v>
      </c>
      <c r="J91" s="228"/>
      <c r="K91" s="228">
        <f>SUM(K92:K92)</f>
        <v>0</v>
      </c>
      <c r="L91" s="228"/>
      <c r="M91" s="228">
        <f>SUM(M92:M92)</f>
        <v>0</v>
      </c>
      <c r="N91" s="228"/>
      <c r="O91" s="228">
        <f>SUM(O92:O92)</f>
        <v>0</v>
      </c>
      <c r="P91" s="228"/>
      <c r="Q91" s="228">
        <f>SUM(Q92:Q92)</f>
        <v>0</v>
      </c>
      <c r="R91" s="228"/>
      <c r="S91" s="228"/>
      <c r="T91" s="229"/>
      <c r="U91" s="223"/>
      <c r="V91" s="223">
        <f>SUM(V92:V92)</f>
        <v>0</v>
      </c>
      <c r="W91" s="223"/>
      <c r="X91" s="223"/>
      <c r="AG91" t="s">
        <v>370</v>
      </c>
    </row>
    <row r="92" spans="1:60" outlineLevel="1" x14ac:dyDescent="0.2">
      <c r="A92" s="241">
        <v>64</v>
      </c>
      <c r="B92" s="242" t="s">
        <v>974</v>
      </c>
      <c r="C92" s="252" t="s">
        <v>975</v>
      </c>
      <c r="D92" s="243" t="s">
        <v>901</v>
      </c>
      <c r="E92" s="244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x14ac:dyDescent="0.2">
      <c r="A93" s="224" t="s">
        <v>368</v>
      </c>
      <c r="B93" s="225" t="s">
        <v>127</v>
      </c>
      <c r="C93" s="251" t="s">
        <v>128</v>
      </c>
      <c r="D93" s="226"/>
      <c r="E93" s="227"/>
      <c r="F93" s="228"/>
      <c r="G93" s="228">
        <f>SUMIF(AG94:AG94,"&lt;&gt;NOR",G94:G94)</f>
        <v>0</v>
      </c>
      <c r="H93" s="228"/>
      <c r="I93" s="228">
        <f>SUM(I94:I94)</f>
        <v>0</v>
      </c>
      <c r="J93" s="228"/>
      <c r="K93" s="228">
        <f>SUM(K94:K94)</f>
        <v>0</v>
      </c>
      <c r="L93" s="228"/>
      <c r="M93" s="228">
        <f>SUM(M94:M94)</f>
        <v>0</v>
      </c>
      <c r="N93" s="228"/>
      <c r="O93" s="228">
        <f>SUM(O94:O94)</f>
        <v>0</v>
      </c>
      <c r="P93" s="228"/>
      <c r="Q93" s="228">
        <f>SUM(Q94:Q94)</f>
        <v>0</v>
      </c>
      <c r="R93" s="228"/>
      <c r="S93" s="228"/>
      <c r="T93" s="229"/>
      <c r="U93" s="223"/>
      <c r="V93" s="223">
        <f>SUM(V94:V94)</f>
        <v>0</v>
      </c>
      <c r="W93" s="223"/>
      <c r="X93" s="223"/>
      <c r="AG93" t="s">
        <v>370</v>
      </c>
    </row>
    <row r="94" spans="1:60" outlineLevel="1" x14ac:dyDescent="0.2">
      <c r="A94" s="241">
        <v>65</v>
      </c>
      <c r="B94" s="242" t="s">
        <v>976</v>
      </c>
      <c r="C94" s="252" t="s">
        <v>977</v>
      </c>
      <c r="D94" s="243" t="s">
        <v>901</v>
      </c>
      <c r="E94" s="244">
        <v>2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374</v>
      </c>
      <c r="T94" s="247" t="s">
        <v>375</v>
      </c>
      <c r="U94" s="222">
        <v>0</v>
      </c>
      <c r="V94" s="222">
        <f>ROUND(E94*U94,2)</f>
        <v>0</v>
      </c>
      <c r="W94" s="222"/>
      <c r="X94" s="222" t="s">
        <v>376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377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4" t="s">
        <v>368</v>
      </c>
      <c r="B95" s="225" t="s">
        <v>129</v>
      </c>
      <c r="C95" s="251" t="s">
        <v>130</v>
      </c>
      <c r="D95" s="226"/>
      <c r="E95" s="227"/>
      <c r="F95" s="228"/>
      <c r="G95" s="228">
        <f>SUMIF(AG96:AG96,"&lt;&gt;NOR",G96:G96)</f>
        <v>0</v>
      </c>
      <c r="H95" s="228"/>
      <c r="I95" s="228">
        <f>SUM(I96:I96)</f>
        <v>0</v>
      </c>
      <c r="J95" s="228"/>
      <c r="K95" s="228">
        <f>SUM(K96:K96)</f>
        <v>0</v>
      </c>
      <c r="L95" s="228"/>
      <c r="M95" s="228">
        <f>SUM(M96:M96)</f>
        <v>0</v>
      </c>
      <c r="N95" s="228"/>
      <c r="O95" s="228">
        <f>SUM(O96:O96)</f>
        <v>0</v>
      </c>
      <c r="P95" s="228"/>
      <c r="Q95" s="228">
        <f>SUM(Q96:Q96)</f>
        <v>0</v>
      </c>
      <c r="R95" s="228"/>
      <c r="S95" s="228"/>
      <c r="T95" s="229"/>
      <c r="U95" s="223"/>
      <c r="V95" s="223">
        <f>SUM(V96:V96)</f>
        <v>0</v>
      </c>
      <c r="W95" s="223"/>
      <c r="X95" s="223"/>
      <c r="AG95" t="s">
        <v>370</v>
      </c>
    </row>
    <row r="96" spans="1:60" outlineLevel="1" x14ac:dyDescent="0.2">
      <c r="A96" s="241">
        <v>66</v>
      </c>
      <c r="B96" s="242" t="s">
        <v>978</v>
      </c>
      <c r="C96" s="252" t="s">
        <v>979</v>
      </c>
      <c r="D96" s="243" t="s">
        <v>901</v>
      </c>
      <c r="E96" s="244">
        <v>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4" t="s">
        <v>368</v>
      </c>
      <c r="B97" s="225" t="s">
        <v>131</v>
      </c>
      <c r="C97" s="251" t="s">
        <v>132</v>
      </c>
      <c r="D97" s="226"/>
      <c r="E97" s="227"/>
      <c r="F97" s="228"/>
      <c r="G97" s="228">
        <f>SUMIF(AG98:AG98,"&lt;&gt;NOR",G98:G98)</f>
        <v>0</v>
      </c>
      <c r="H97" s="228"/>
      <c r="I97" s="228">
        <f>SUM(I98:I98)</f>
        <v>0</v>
      </c>
      <c r="J97" s="228"/>
      <c r="K97" s="228">
        <f>SUM(K98:K98)</f>
        <v>0</v>
      </c>
      <c r="L97" s="228"/>
      <c r="M97" s="228">
        <f>SUM(M98:M98)</f>
        <v>0</v>
      </c>
      <c r="N97" s="228"/>
      <c r="O97" s="228">
        <f>SUM(O98:O98)</f>
        <v>0</v>
      </c>
      <c r="P97" s="228"/>
      <c r="Q97" s="228">
        <f>SUM(Q98:Q98)</f>
        <v>0</v>
      </c>
      <c r="R97" s="228"/>
      <c r="S97" s="228"/>
      <c r="T97" s="229"/>
      <c r="U97" s="223"/>
      <c r="V97" s="223">
        <f>SUM(V98:V98)</f>
        <v>0</v>
      </c>
      <c r="W97" s="223"/>
      <c r="X97" s="223"/>
      <c r="AG97" t="s">
        <v>370</v>
      </c>
    </row>
    <row r="98" spans="1:60" outlineLevel="1" x14ac:dyDescent="0.2">
      <c r="A98" s="241">
        <v>67</v>
      </c>
      <c r="B98" s="242" t="s">
        <v>980</v>
      </c>
      <c r="C98" s="252" t="s">
        <v>981</v>
      </c>
      <c r="D98" s="243" t="s">
        <v>901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4" t="s">
        <v>368</v>
      </c>
      <c r="B99" s="225" t="s">
        <v>133</v>
      </c>
      <c r="C99" s="251" t="s">
        <v>134</v>
      </c>
      <c r="D99" s="226"/>
      <c r="E99" s="227"/>
      <c r="F99" s="228"/>
      <c r="G99" s="228">
        <f>SUMIF(AG100:AG100,"&lt;&gt;NOR",G100:G100)</f>
        <v>0</v>
      </c>
      <c r="H99" s="228"/>
      <c r="I99" s="228">
        <f>SUM(I100:I100)</f>
        <v>0</v>
      </c>
      <c r="J99" s="228"/>
      <c r="K99" s="228">
        <f>SUM(K100:K100)</f>
        <v>0</v>
      </c>
      <c r="L99" s="228"/>
      <c r="M99" s="228">
        <f>SUM(M100:M100)</f>
        <v>0</v>
      </c>
      <c r="N99" s="228"/>
      <c r="O99" s="228">
        <f>SUM(O100:O100)</f>
        <v>0</v>
      </c>
      <c r="P99" s="228"/>
      <c r="Q99" s="228">
        <f>SUM(Q100:Q100)</f>
        <v>0</v>
      </c>
      <c r="R99" s="228"/>
      <c r="S99" s="228"/>
      <c r="T99" s="229"/>
      <c r="U99" s="223"/>
      <c r="V99" s="223">
        <f>SUM(V100:V100)</f>
        <v>0</v>
      </c>
      <c r="W99" s="223"/>
      <c r="X99" s="223"/>
      <c r="AG99" t="s">
        <v>370</v>
      </c>
    </row>
    <row r="100" spans="1:60" outlineLevel="1" x14ac:dyDescent="0.2">
      <c r="A100" s="241">
        <v>68</v>
      </c>
      <c r="B100" s="242" t="s">
        <v>982</v>
      </c>
      <c r="C100" s="252" t="s">
        <v>983</v>
      </c>
      <c r="D100" s="243" t="s">
        <v>901</v>
      </c>
      <c r="E100" s="244">
        <v>5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374</v>
      </c>
      <c r="T100" s="247" t="s">
        <v>375</v>
      </c>
      <c r="U100" s="222">
        <v>0</v>
      </c>
      <c r="V100" s="222">
        <f>ROUND(E100*U100,2)</f>
        <v>0</v>
      </c>
      <c r="W100" s="222"/>
      <c r="X100" s="222" t="s">
        <v>376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377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4" t="s">
        <v>368</v>
      </c>
      <c r="B101" s="225" t="s">
        <v>135</v>
      </c>
      <c r="C101" s="251" t="s">
        <v>136</v>
      </c>
      <c r="D101" s="226"/>
      <c r="E101" s="227"/>
      <c r="F101" s="228"/>
      <c r="G101" s="228">
        <f>SUMIF(AG102:AG102,"&lt;&gt;NOR",G102:G102)</f>
        <v>0</v>
      </c>
      <c r="H101" s="228"/>
      <c r="I101" s="228">
        <f>SUM(I102:I102)</f>
        <v>0</v>
      </c>
      <c r="J101" s="228"/>
      <c r="K101" s="228">
        <f>SUM(K102:K102)</f>
        <v>0</v>
      </c>
      <c r="L101" s="228"/>
      <c r="M101" s="228">
        <f>SUM(M102:M102)</f>
        <v>0</v>
      </c>
      <c r="N101" s="228"/>
      <c r="O101" s="228">
        <f>SUM(O102:O102)</f>
        <v>0</v>
      </c>
      <c r="P101" s="228"/>
      <c r="Q101" s="228">
        <f>SUM(Q102:Q102)</f>
        <v>0</v>
      </c>
      <c r="R101" s="228"/>
      <c r="S101" s="228"/>
      <c r="T101" s="229"/>
      <c r="U101" s="223"/>
      <c r="V101" s="223">
        <f>SUM(V102:V102)</f>
        <v>0</v>
      </c>
      <c r="W101" s="223"/>
      <c r="X101" s="223"/>
      <c r="AG101" t="s">
        <v>370</v>
      </c>
    </row>
    <row r="102" spans="1:60" outlineLevel="1" x14ac:dyDescent="0.2">
      <c r="A102" s="241">
        <v>69</v>
      </c>
      <c r="B102" s="242" t="s">
        <v>984</v>
      </c>
      <c r="C102" s="252" t="s">
        <v>985</v>
      </c>
      <c r="D102" s="243" t="s">
        <v>901</v>
      </c>
      <c r="E102" s="244">
        <v>1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374</v>
      </c>
      <c r="T102" s="247" t="s">
        <v>375</v>
      </c>
      <c r="U102" s="222">
        <v>0</v>
      </c>
      <c r="V102" s="222">
        <f>ROUND(E102*U102,2)</f>
        <v>0</v>
      </c>
      <c r="W102" s="222"/>
      <c r="X102" s="222" t="s">
        <v>376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377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ht="25.5" x14ac:dyDescent="0.2">
      <c r="A103" s="224" t="s">
        <v>368</v>
      </c>
      <c r="B103" s="225" t="s">
        <v>137</v>
      </c>
      <c r="C103" s="251" t="s">
        <v>138</v>
      </c>
      <c r="D103" s="226"/>
      <c r="E103" s="227"/>
      <c r="F103" s="228"/>
      <c r="G103" s="228">
        <f>SUMIF(AG104:AG104,"&lt;&gt;NOR",G104:G104)</f>
        <v>0</v>
      </c>
      <c r="H103" s="228"/>
      <c r="I103" s="228">
        <f>SUM(I104:I104)</f>
        <v>0</v>
      </c>
      <c r="J103" s="228"/>
      <c r="K103" s="228">
        <f>SUM(K104:K104)</f>
        <v>0</v>
      </c>
      <c r="L103" s="228"/>
      <c r="M103" s="228">
        <f>SUM(M104:M104)</f>
        <v>0</v>
      </c>
      <c r="N103" s="228"/>
      <c r="O103" s="228">
        <f>SUM(O104:O104)</f>
        <v>0</v>
      </c>
      <c r="P103" s="228"/>
      <c r="Q103" s="228">
        <f>SUM(Q104:Q104)</f>
        <v>0</v>
      </c>
      <c r="R103" s="228"/>
      <c r="S103" s="228"/>
      <c r="T103" s="229"/>
      <c r="U103" s="223"/>
      <c r="V103" s="223">
        <f>SUM(V104:V104)</f>
        <v>0</v>
      </c>
      <c r="W103" s="223"/>
      <c r="X103" s="223"/>
      <c r="AG103" t="s">
        <v>370</v>
      </c>
    </row>
    <row r="104" spans="1:60" outlineLevel="1" x14ac:dyDescent="0.2">
      <c r="A104" s="241">
        <v>70</v>
      </c>
      <c r="B104" s="242" t="s">
        <v>986</v>
      </c>
      <c r="C104" s="252" t="s">
        <v>987</v>
      </c>
      <c r="D104" s="243" t="s">
        <v>901</v>
      </c>
      <c r="E104" s="244">
        <v>4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0</v>
      </c>
      <c r="O104" s="246">
        <f>ROUND(E104*N104,2)</f>
        <v>0</v>
      </c>
      <c r="P104" s="246">
        <v>0</v>
      </c>
      <c r="Q104" s="246">
        <f>ROUND(E104*P104,2)</f>
        <v>0</v>
      </c>
      <c r="R104" s="246"/>
      <c r="S104" s="246" t="s">
        <v>374</v>
      </c>
      <c r="T104" s="247" t="s">
        <v>375</v>
      </c>
      <c r="U104" s="222">
        <v>0</v>
      </c>
      <c r="V104" s="222">
        <f>ROUND(E104*U104,2)</f>
        <v>0</v>
      </c>
      <c r="W104" s="222"/>
      <c r="X104" s="222" t="s">
        <v>587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588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x14ac:dyDescent="0.2">
      <c r="A105" s="224" t="s">
        <v>368</v>
      </c>
      <c r="B105" s="225" t="s">
        <v>139</v>
      </c>
      <c r="C105" s="251" t="s">
        <v>140</v>
      </c>
      <c r="D105" s="226"/>
      <c r="E105" s="227"/>
      <c r="F105" s="228"/>
      <c r="G105" s="228">
        <f>SUMIF(AG106:AG106,"&lt;&gt;NOR",G106:G106)</f>
        <v>0</v>
      </c>
      <c r="H105" s="228"/>
      <c r="I105" s="228">
        <f>SUM(I106:I106)</f>
        <v>0</v>
      </c>
      <c r="J105" s="228"/>
      <c r="K105" s="228">
        <f>SUM(K106:K106)</f>
        <v>0</v>
      </c>
      <c r="L105" s="228"/>
      <c r="M105" s="228">
        <f>SUM(M106:M106)</f>
        <v>0</v>
      </c>
      <c r="N105" s="228"/>
      <c r="O105" s="228">
        <f>SUM(O106:O106)</f>
        <v>0</v>
      </c>
      <c r="P105" s="228"/>
      <c r="Q105" s="228">
        <f>SUM(Q106:Q106)</f>
        <v>0</v>
      </c>
      <c r="R105" s="228"/>
      <c r="S105" s="228"/>
      <c r="T105" s="229"/>
      <c r="U105" s="223"/>
      <c r="V105" s="223">
        <f>SUM(V106:V106)</f>
        <v>0</v>
      </c>
      <c r="W105" s="223"/>
      <c r="X105" s="223"/>
      <c r="AG105" t="s">
        <v>370</v>
      </c>
    </row>
    <row r="106" spans="1:60" outlineLevel="1" x14ac:dyDescent="0.2">
      <c r="A106" s="241">
        <v>71</v>
      </c>
      <c r="B106" s="242" t="s">
        <v>988</v>
      </c>
      <c r="C106" s="252" t="s">
        <v>989</v>
      </c>
      <c r="D106" s="243" t="s">
        <v>901</v>
      </c>
      <c r="E106" s="244">
        <v>1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374</v>
      </c>
      <c r="T106" s="247" t="s">
        <v>375</v>
      </c>
      <c r="U106" s="222">
        <v>0</v>
      </c>
      <c r="V106" s="222">
        <f>ROUND(E106*U106,2)</f>
        <v>0</v>
      </c>
      <c r="W106" s="222"/>
      <c r="X106" s="222" t="s">
        <v>376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377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x14ac:dyDescent="0.2">
      <c r="A107" s="224" t="s">
        <v>368</v>
      </c>
      <c r="B107" s="225" t="s">
        <v>141</v>
      </c>
      <c r="C107" s="251" t="s">
        <v>142</v>
      </c>
      <c r="D107" s="226"/>
      <c r="E107" s="227"/>
      <c r="F107" s="228"/>
      <c r="G107" s="228">
        <f>SUMIF(AG108:AG109,"&lt;&gt;NOR",G108:G109)</f>
        <v>0</v>
      </c>
      <c r="H107" s="228"/>
      <c r="I107" s="228">
        <f>SUM(I108:I109)</f>
        <v>0</v>
      </c>
      <c r="J107" s="228"/>
      <c r="K107" s="228">
        <f>SUM(K108:K109)</f>
        <v>0</v>
      </c>
      <c r="L107" s="228"/>
      <c r="M107" s="228">
        <f>SUM(M108:M109)</f>
        <v>0</v>
      </c>
      <c r="N107" s="228"/>
      <c r="O107" s="228">
        <f>SUM(O108:O109)</f>
        <v>0</v>
      </c>
      <c r="P107" s="228"/>
      <c r="Q107" s="228">
        <f>SUM(Q108:Q109)</f>
        <v>0</v>
      </c>
      <c r="R107" s="228"/>
      <c r="S107" s="228"/>
      <c r="T107" s="229"/>
      <c r="U107" s="223"/>
      <c r="V107" s="223">
        <f>SUM(V108:V109)</f>
        <v>0</v>
      </c>
      <c r="W107" s="223"/>
      <c r="X107" s="223"/>
      <c r="AG107" t="s">
        <v>370</v>
      </c>
    </row>
    <row r="108" spans="1:60" outlineLevel="1" x14ac:dyDescent="0.2">
      <c r="A108" s="241">
        <v>72</v>
      </c>
      <c r="B108" s="242" t="s">
        <v>990</v>
      </c>
      <c r="C108" s="252" t="s">
        <v>991</v>
      </c>
      <c r="D108" s="243" t="s">
        <v>901</v>
      </c>
      <c r="E108" s="244">
        <v>31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6">
        <v>0</v>
      </c>
      <c r="O108" s="246">
        <f>ROUND(E108*N108,2)</f>
        <v>0</v>
      </c>
      <c r="P108" s="246">
        <v>0</v>
      </c>
      <c r="Q108" s="246">
        <f>ROUND(E108*P108,2)</f>
        <v>0</v>
      </c>
      <c r="R108" s="246"/>
      <c r="S108" s="246" t="s">
        <v>374</v>
      </c>
      <c r="T108" s="247" t="s">
        <v>375</v>
      </c>
      <c r="U108" s="222">
        <v>0</v>
      </c>
      <c r="V108" s="222">
        <f>ROUND(E108*U108,2)</f>
        <v>0</v>
      </c>
      <c r="W108" s="222"/>
      <c r="X108" s="222" t="s">
        <v>376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377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1">
        <v>73</v>
      </c>
      <c r="B109" s="242" t="s">
        <v>992</v>
      </c>
      <c r="C109" s="252" t="s">
        <v>993</v>
      </c>
      <c r="D109" s="243" t="s">
        <v>901</v>
      </c>
      <c r="E109" s="244">
        <v>2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6">
        <v>0</v>
      </c>
      <c r="O109" s="246">
        <f>ROUND(E109*N109,2)</f>
        <v>0</v>
      </c>
      <c r="P109" s="246">
        <v>0</v>
      </c>
      <c r="Q109" s="246">
        <f>ROUND(E109*P109,2)</f>
        <v>0</v>
      </c>
      <c r="R109" s="246"/>
      <c r="S109" s="246" t="s">
        <v>374</v>
      </c>
      <c r="T109" s="247" t="s">
        <v>375</v>
      </c>
      <c r="U109" s="222">
        <v>0</v>
      </c>
      <c r="V109" s="222">
        <f>ROUND(E109*U109,2)</f>
        <v>0</v>
      </c>
      <c r="W109" s="222"/>
      <c r="X109" s="222" t="s">
        <v>376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377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x14ac:dyDescent="0.2">
      <c r="A110" s="224" t="s">
        <v>368</v>
      </c>
      <c r="B110" s="225" t="s">
        <v>143</v>
      </c>
      <c r="C110" s="251" t="s">
        <v>144</v>
      </c>
      <c r="D110" s="226"/>
      <c r="E110" s="227"/>
      <c r="F110" s="228"/>
      <c r="G110" s="228">
        <f>SUMIF(AG111:AG116,"&lt;&gt;NOR",G111:G116)</f>
        <v>0</v>
      </c>
      <c r="H110" s="228"/>
      <c r="I110" s="228">
        <f>SUM(I111:I116)</f>
        <v>0</v>
      </c>
      <c r="J110" s="228"/>
      <c r="K110" s="228">
        <f>SUM(K111:K116)</f>
        <v>0</v>
      </c>
      <c r="L110" s="228"/>
      <c r="M110" s="228">
        <f>SUM(M111:M116)</f>
        <v>0</v>
      </c>
      <c r="N110" s="228"/>
      <c r="O110" s="228">
        <f>SUM(O111:O116)</f>
        <v>0</v>
      </c>
      <c r="P110" s="228"/>
      <c r="Q110" s="228">
        <f>SUM(Q111:Q116)</f>
        <v>0</v>
      </c>
      <c r="R110" s="228"/>
      <c r="S110" s="228"/>
      <c r="T110" s="229"/>
      <c r="U110" s="223"/>
      <c r="V110" s="223">
        <f>SUM(V111:V116)</f>
        <v>0</v>
      </c>
      <c r="W110" s="223"/>
      <c r="X110" s="223"/>
      <c r="AG110" t="s">
        <v>370</v>
      </c>
    </row>
    <row r="111" spans="1:60" outlineLevel="1" x14ac:dyDescent="0.2">
      <c r="A111" s="241">
        <v>74</v>
      </c>
      <c r="B111" s="242" t="s">
        <v>994</v>
      </c>
      <c r="C111" s="252" t="s">
        <v>995</v>
      </c>
      <c r="D111" s="243" t="s">
        <v>901</v>
      </c>
      <c r="E111" s="244">
        <v>102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/>
      <c r="S111" s="246" t="s">
        <v>374</v>
      </c>
      <c r="T111" s="247" t="s">
        <v>375</v>
      </c>
      <c r="U111" s="222">
        <v>0</v>
      </c>
      <c r="V111" s="222">
        <f>ROUND(E111*U111,2)</f>
        <v>0</v>
      </c>
      <c r="W111" s="222"/>
      <c r="X111" s="222" t="s">
        <v>376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377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1">
        <v>75</v>
      </c>
      <c r="B112" s="242" t="s">
        <v>996</v>
      </c>
      <c r="C112" s="252" t="s">
        <v>997</v>
      </c>
      <c r="D112" s="243" t="s">
        <v>901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 t="s">
        <v>374</v>
      </c>
      <c r="T112" s="247" t="s">
        <v>375</v>
      </c>
      <c r="U112" s="222">
        <v>0</v>
      </c>
      <c r="V112" s="222">
        <f>ROUND(E112*U112,2)</f>
        <v>0</v>
      </c>
      <c r="W112" s="222"/>
      <c r="X112" s="222" t="s">
        <v>376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377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76</v>
      </c>
      <c r="B113" s="242" t="s">
        <v>998</v>
      </c>
      <c r="C113" s="252" t="s">
        <v>999</v>
      </c>
      <c r="D113" s="243" t="s">
        <v>901</v>
      </c>
      <c r="E113" s="244">
        <v>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 t="s">
        <v>374</v>
      </c>
      <c r="T113" s="247" t="s">
        <v>375</v>
      </c>
      <c r="U113" s="222">
        <v>0</v>
      </c>
      <c r="V113" s="222">
        <f>ROUND(E113*U113,2)</f>
        <v>0</v>
      </c>
      <c r="W113" s="222"/>
      <c r="X113" s="222" t="s">
        <v>376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377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41">
        <v>77</v>
      </c>
      <c r="B114" s="242" t="s">
        <v>1000</v>
      </c>
      <c r="C114" s="252" t="s">
        <v>1001</v>
      </c>
      <c r="D114" s="243" t="s">
        <v>901</v>
      </c>
      <c r="E114" s="244">
        <v>131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0</v>
      </c>
      <c r="O114" s="246">
        <f>ROUND(E114*N114,2)</f>
        <v>0</v>
      </c>
      <c r="P114" s="246">
        <v>0</v>
      </c>
      <c r="Q114" s="246">
        <f>ROUND(E114*P114,2)</f>
        <v>0</v>
      </c>
      <c r="R114" s="246"/>
      <c r="S114" s="246" t="s">
        <v>374</v>
      </c>
      <c r="T114" s="247" t="s">
        <v>375</v>
      </c>
      <c r="U114" s="222">
        <v>0</v>
      </c>
      <c r="V114" s="222">
        <f>ROUND(E114*U114,2)</f>
        <v>0</v>
      </c>
      <c r="W114" s="222"/>
      <c r="X114" s="222" t="s">
        <v>376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377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41">
        <v>78</v>
      </c>
      <c r="B115" s="242" t="s">
        <v>1002</v>
      </c>
      <c r="C115" s="252" t="s">
        <v>1003</v>
      </c>
      <c r="D115" s="243" t="s">
        <v>901</v>
      </c>
      <c r="E115" s="244">
        <v>134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6">
        <v>0</v>
      </c>
      <c r="O115" s="246">
        <f>ROUND(E115*N115,2)</f>
        <v>0</v>
      </c>
      <c r="P115" s="246">
        <v>0</v>
      </c>
      <c r="Q115" s="246">
        <f>ROUND(E115*P115,2)</f>
        <v>0</v>
      </c>
      <c r="R115" s="246"/>
      <c r="S115" s="246" t="s">
        <v>374</v>
      </c>
      <c r="T115" s="247" t="s">
        <v>375</v>
      </c>
      <c r="U115" s="222">
        <v>0</v>
      </c>
      <c r="V115" s="222">
        <f>ROUND(E115*U115,2)</f>
        <v>0</v>
      </c>
      <c r="W115" s="222"/>
      <c r="X115" s="222" t="s">
        <v>376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377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41">
        <v>79</v>
      </c>
      <c r="B116" s="242" t="s">
        <v>1004</v>
      </c>
      <c r="C116" s="252" t="s">
        <v>1005</v>
      </c>
      <c r="D116" s="243" t="s">
        <v>901</v>
      </c>
      <c r="E116" s="244">
        <v>5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6">
        <v>0</v>
      </c>
      <c r="O116" s="246">
        <f>ROUND(E116*N116,2)</f>
        <v>0</v>
      </c>
      <c r="P116" s="246">
        <v>0</v>
      </c>
      <c r="Q116" s="246">
        <f>ROUND(E116*P116,2)</f>
        <v>0</v>
      </c>
      <c r="R116" s="246"/>
      <c r="S116" s="246" t="s">
        <v>374</v>
      </c>
      <c r="T116" s="247" t="s">
        <v>375</v>
      </c>
      <c r="U116" s="222">
        <v>0</v>
      </c>
      <c r="V116" s="222">
        <f>ROUND(E116*U116,2)</f>
        <v>0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4" t="s">
        <v>368</v>
      </c>
      <c r="B117" s="225" t="s">
        <v>147</v>
      </c>
      <c r="C117" s="251" t="s">
        <v>148</v>
      </c>
      <c r="D117" s="226"/>
      <c r="E117" s="227"/>
      <c r="F117" s="228"/>
      <c r="G117" s="228">
        <f>SUMIF(AG118:AG123,"&lt;&gt;NOR",G118:G123)</f>
        <v>0</v>
      </c>
      <c r="H117" s="228"/>
      <c r="I117" s="228">
        <f>SUM(I118:I123)</f>
        <v>0</v>
      </c>
      <c r="J117" s="228"/>
      <c r="K117" s="228">
        <f>SUM(K118:K123)</f>
        <v>0</v>
      </c>
      <c r="L117" s="228"/>
      <c r="M117" s="228">
        <f>SUM(M118:M123)</f>
        <v>0</v>
      </c>
      <c r="N117" s="228"/>
      <c r="O117" s="228">
        <f>SUM(O118:O123)</f>
        <v>0</v>
      </c>
      <c r="P117" s="228"/>
      <c r="Q117" s="228">
        <f>SUM(Q118:Q123)</f>
        <v>0</v>
      </c>
      <c r="R117" s="228"/>
      <c r="S117" s="228"/>
      <c r="T117" s="229"/>
      <c r="U117" s="223"/>
      <c r="V117" s="223">
        <f>SUM(V118:V123)</f>
        <v>0</v>
      </c>
      <c r="W117" s="223"/>
      <c r="X117" s="223"/>
      <c r="AG117" t="s">
        <v>370</v>
      </c>
    </row>
    <row r="118" spans="1:60" ht="22.5" outlineLevel="1" x14ac:dyDescent="0.2">
      <c r="A118" s="241">
        <v>80</v>
      </c>
      <c r="B118" s="242" t="s">
        <v>1006</v>
      </c>
      <c r="C118" s="252" t="s">
        <v>1007</v>
      </c>
      <c r="D118" s="243" t="s">
        <v>901</v>
      </c>
      <c r="E118" s="244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374</v>
      </c>
      <c r="T118" s="247" t="s">
        <v>375</v>
      </c>
      <c r="U118" s="222">
        <v>0</v>
      </c>
      <c r="V118" s="222">
        <f>ROUND(E118*U118,2)</f>
        <v>0</v>
      </c>
      <c r="W118" s="222"/>
      <c r="X118" s="222" t="s">
        <v>376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377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41">
        <v>81</v>
      </c>
      <c r="B119" s="242" t="s">
        <v>1008</v>
      </c>
      <c r="C119" s="252" t="s">
        <v>1009</v>
      </c>
      <c r="D119" s="243" t="s">
        <v>901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 t="s">
        <v>374</v>
      </c>
      <c r="T119" s="247" t="s">
        <v>375</v>
      </c>
      <c r="U119" s="222">
        <v>0</v>
      </c>
      <c r="V119" s="222">
        <f>ROUND(E119*U119,2)</f>
        <v>0</v>
      </c>
      <c r="W119" s="222"/>
      <c r="X119" s="222" t="s">
        <v>376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377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41">
        <v>82</v>
      </c>
      <c r="B120" s="242" t="s">
        <v>1010</v>
      </c>
      <c r="C120" s="252" t="s">
        <v>1011</v>
      </c>
      <c r="D120" s="243" t="s">
        <v>901</v>
      </c>
      <c r="E120" s="244">
        <v>2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 t="s">
        <v>374</v>
      </c>
      <c r="T120" s="247" t="s">
        <v>375</v>
      </c>
      <c r="U120" s="222">
        <v>0</v>
      </c>
      <c r="V120" s="222">
        <f>ROUND(E120*U120,2)</f>
        <v>0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22.5" outlineLevel="1" x14ac:dyDescent="0.2">
      <c r="A121" s="241">
        <v>83</v>
      </c>
      <c r="B121" s="242" t="s">
        <v>1012</v>
      </c>
      <c r="C121" s="252" t="s">
        <v>1013</v>
      </c>
      <c r="D121" s="243" t="s">
        <v>901</v>
      </c>
      <c r="E121" s="244">
        <v>45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 t="s">
        <v>374</v>
      </c>
      <c r="T121" s="247" t="s">
        <v>375</v>
      </c>
      <c r="U121" s="222">
        <v>0</v>
      </c>
      <c r="V121" s="222">
        <f>ROUND(E121*U121,2)</f>
        <v>0</v>
      </c>
      <c r="W121" s="222"/>
      <c r="X121" s="222" t="s">
        <v>376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377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41">
        <v>84</v>
      </c>
      <c r="B122" s="242" t="s">
        <v>1014</v>
      </c>
      <c r="C122" s="252" t="s">
        <v>1015</v>
      </c>
      <c r="D122" s="243" t="s">
        <v>901</v>
      </c>
      <c r="E122" s="244">
        <v>48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0</v>
      </c>
      <c r="O122" s="246">
        <f>ROUND(E122*N122,2)</f>
        <v>0</v>
      </c>
      <c r="P122" s="246">
        <v>0</v>
      </c>
      <c r="Q122" s="246">
        <f>ROUND(E122*P122,2)</f>
        <v>0</v>
      </c>
      <c r="R122" s="246"/>
      <c r="S122" s="246" t="s">
        <v>374</v>
      </c>
      <c r="T122" s="247" t="s">
        <v>375</v>
      </c>
      <c r="U122" s="222">
        <v>0</v>
      </c>
      <c r="V122" s="222">
        <f>ROUND(E122*U122,2)</f>
        <v>0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41">
        <v>85</v>
      </c>
      <c r="B123" s="242" t="s">
        <v>1016</v>
      </c>
      <c r="C123" s="252" t="s">
        <v>1017</v>
      </c>
      <c r="D123" s="243" t="s">
        <v>901</v>
      </c>
      <c r="E123" s="244">
        <v>8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6">
        <v>0</v>
      </c>
      <c r="O123" s="246">
        <f>ROUND(E123*N123,2)</f>
        <v>0</v>
      </c>
      <c r="P123" s="246">
        <v>0</v>
      </c>
      <c r="Q123" s="246">
        <f>ROUND(E123*P123,2)</f>
        <v>0</v>
      </c>
      <c r="R123" s="246"/>
      <c r="S123" s="246" t="s">
        <v>374</v>
      </c>
      <c r="T123" s="247" t="s">
        <v>375</v>
      </c>
      <c r="U123" s="222">
        <v>0</v>
      </c>
      <c r="V123" s="222">
        <f>ROUND(E123*U123,2)</f>
        <v>0</v>
      </c>
      <c r="W123" s="222"/>
      <c r="X123" s="222" t="s">
        <v>376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377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4" t="s">
        <v>368</v>
      </c>
      <c r="B124" s="225" t="s">
        <v>149</v>
      </c>
      <c r="C124" s="251" t="s">
        <v>150</v>
      </c>
      <c r="D124" s="226"/>
      <c r="E124" s="227"/>
      <c r="F124" s="228"/>
      <c r="G124" s="228">
        <f>SUMIF(AG125:AG125,"&lt;&gt;NOR",G125:G125)</f>
        <v>0</v>
      </c>
      <c r="H124" s="228"/>
      <c r="I124" s="228">
        <f>SUM(I125:I125)</f>
        <v>0</v>
      </c>
      <c r="J124" s="228"/>
      <c r="K124" s="228">
        <f>SUM(K125:K125)</f>
        <v>0</v>
      </c>
      <c r="L124" s="228"/>
      <c r="M124" s="228">
        <f>SUM(M125:M125)</f>
        <v>0</v>
      </c>
      <c r="N124" s="228"/>
      <c r="O124" s="228">
        <f>SUM(O125:O125)</f>
        <v>0</v>
      </c>
      <c r="P124" s="228"/>
      <c r="Q124" s="228">
        <f>SUM(Q125:Q125)</f>
        <v>0</v>
      </c>
      <c r="R124" s="228"/>
      <c r="S124" s="228"/>
      <c r="T124" s="229"/>
      <c r="U124" s="223"/>
      <c r="V124" s="223">
        <f>SUM(V125:V125)</f>
        <v>0</v>
      </c>
      <c r="W124" s="223"/>
      <c r="X124" s="223"/>
      <c r="AG124" t="s">
        <v>370</v>
      </c>
    </row>
    <row r="125" spans="1:60" outlineLevel="1" x14ac:dyDescent="0.2">
      <c r="A125" s="241">
        <v>86</v>
      </c>
      <c r="B125" s="242" t="s">
        <v>1018</v>
      </c>
      <c r="C125" s="252" t="s">
        <v>1019</v>
      </c>
      <c r="D125" s="243" t="s">
        <v>901</v>
      </c>
      <c r="E125" s="244">
        <v>6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 t="s">
        <v>374</v>
      </c>
      <c r="T125" s="247" t="s">
        <v>375</v>
      </c>
      <c r="U125" s="222">
        <v>0</v>
      </c>
      <c r="V125" s="222">
        <f>ROUND(E125*U125,2)</f>
        <v>0</v>
      </c>
      <c r="W125" s="222"/>
      <c r="X125" s="222" t="s">
        <v>376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377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x14ac:dyDescent="0.2">
      <c r="A126" s="224" t="s">
        <v>368</v>
      </c>
      <c r="B126" s="225" t="s">
        <v>151</v>
      </c>
      <c r="C126" s="251" t="s">
        <v>152</v>
      </c>
      <c r="D126" s="226"/>
      <c r="E126" s="227"/>
      <c r="F126" s="228"/>
      <c r="G126" s="228">
        <f>SUMIF(AG127:AG127,"&lt;&gt;NOR",G127:G127)</f>
        <v>0</v>
      </c>
      <c r="H126" s="228"/>
      <c r="I126" s="228">
        <f>SUM(I127:I127)</f>
        <v>0</v>
      </c>
      <c r="J126" s="228"/>
      <c r="K126" s="228">
        <f>SUM(K127:K127)</f>
        <v>0</v>
      </c>
      <c r="L126" s="228"/>
      <c r="M126" s="228">
        <f>SUM(M127:M127)</f>
        <v>0</v>
      </c>
      <c r="N126" s="228"/>
      <c r="O126" s="228">
        <f>SUM(O127:O127)</f>
        <v>0</v>
      </c>
      <c r="P126" s="228"/>
      <c r="Q126" s="228">
        <f>SUM(Q127:Q127)</f>
        <v>0</v>
      </c>
      <c r="R126" s="228"/>
      <c r="S126" s="228"/>
      <c r="T126" s="229"/>
      <c r="U126" s="223"/>
      <c r="V126" s="223">
        <f>SUM(V127:V127)</f>
        <v>0</v>
      </c>
      <c r="W126" s="223"/>
      <c r="X126" s="223"/>
      <c r="AG126" t="s">
        <v>370</v>
      </c>
    </row>
    <row r="127" spans="1:60" ht="22.5" outlineLevel="1" x14ac:dyDescent="0.2">
      <c r="A127" s="241">
        <v>87</v>
      </c>
      <c r="B127" s="242" t="s">
        <v>1020</v>
      </c>
      <c r="C127" s="252" t="s">
        <v>1021</v>
      </c>
      <c r="D127" s="243" t="s">
        <v>901</v>
      </c>
      <c r="E127" s="244">
        <v>1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6">
        <v>0</v>
      </c>
      <c r="O127" s="246">
        <f>ROUND(E127*N127,2)</f>
        <v>0</v>
      </c>
      <c r="P127" s="246">
        <v>0</v>
      </c>
      <c r="Q127" s="246">
        <f>ROUND(E127*P127,2)</f>
        <v>0</v>
      </c>
      <c r="R127" s="246"/>
      <c r="S127" s="246" t="s">
        <v>374</v>
      </c>
      <c r="T127" s="247" t="s">
        <v>375</v>
      </c>
      <c r="U127" s="222">
        <v>0</v>
      </c>
      <c r="V127" s="222">
        <f>ROUND(E127*U127,2)</f>
        <v>0</v>
      </c>
      <c r="W127" s="222"/>
      <c r="X127" s="222" t="s">
        <v>376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377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5.5" x14ac:dyDescent="0.2">
      <c r="A128" s="224" t="s">
        <v>368</v>
      </c>
      <c r="B128" s="225" t="s">
        <v>153</v>
      </c>
      <c r="C128" s="251" t="s">
        <v>154</v>
      </c>
      <c r="D128" s="226"/>
      <c r="E128" s="227"/>
      <c r="F128" s="228"/>
      <c r="G128" s="228">
        <f>SUMIF(AG129:AG129,"&lt;&gt;NOR",G129:G129)</f>
        <v>0</v>
      </c>
      <c r="H128" s="228"/>
      <c r="I128" s="228">
        <f>SUM(I129:I129)</f>
        <v>0</v>
      </c>
      <c r="J128" s="228"/>
      <c r="K128" s="228">
        <f>SUM(K129:K129)</f>
        <v>0</v>
      </c>
      <c r="L128" s="228"/>
      <c r="M128" s="228">
        <f>SUM(M129:M129)</f>
        <v>0</v>
      </c>
      <c r="N128" s="228"/>
      <c r="O128" s="228">
        <f>SUM(O129:O129)</f>
        <v>0</v>
      </c>
      <c r="P128" s="228"/>
      <c r="Q128" s="228">
        <f>SUM(Q129:Q129)</f>
        <v>0</v>
      </c>
      <c r="R128" s="228"/>
      <c r="S128" s="228"/>
      <c r="T128" s="229"/>
      <c r="U128" s="223"/>
      <c r="V128" s="223">
        <f>SUM(V129:V129)</f>
        <v>0</v>
      </c>
      <c r="W128" s="223"/>
      <c r="X128" s="223"/>
      <c r="AG128" t="s">
        <v>370</v>
      </c>
    </row>
    <row r="129" spans="1:60" outlineLevel="1" x14ac:dyDescent="0.2">
      <c r="A129" s="241">
        <v>88</v>
      </c>
      <c r="B129" s="242" t="s">
        <v>1022</v>
      </c>
      <c r="C129" s="252" t="s">
        <v>1023</v>
      </c>
      <c r="D129" s="243" t="s">
        <v>901</v>
      </c>
      <c r="E129" s="244">
        <v>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 t="s">
        <v>374</v>
      </c>
      <c r="T129" s="247" t="s">
        <v>375</v>
      </c>
      <c r="U129" s="222">
        <v>0</v>
      </c>
      <c r="V129" s="222">
        <f>ROUND(E129*U129,2)</f>
        <v>0</v>
      </c>
      <c r="W129" s="222"/>
      <c r="X129" s="222" t="s">
        <v>376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377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4" t="s">
        <v>368</v>
      </c>
      <c r="B130" s="225" t="s">
        <v>155</v>
      </c>
      <c r="C130" s="251" t="s">
        <v>156</v>
      </c>
      <c r="D130" s="226"/>
      <c r="E130" s="227"/>
      <c r="F130" s="228"/>
      <c r="G130" s="228">
        <f>SUMIF(AG131:AG131,"&lt;&gt;NOR",G131:G131)</f>
        <v>0</v>
      </c>
      <c r="H130" s="228"/>
      <c r="I130" s="228">
        <f>SUM(I131:I131)</f>
        <v>0</v>
      </c>
      <c r="J130" s="228"/>
      <c r="K130" s="228">
        <f>SUM(K131:K131)</f>
        <v>0</v>
      </c>
      <c r="L130" s="228"/>
      <c r="M130" s="228">
        <f>SUM(M131:M131)</f>
        <v>0</v>
      </c>
      <c r="N130" s="228"/>
      <c r="O130" s="228">
        <f>SUM(O131:O131)</f>
        <v>0</v>
      </c>
      <c r="P130" s="228"/>
      <c r="Q130" s="228">
        <f>SUM(Q131:Q131)</f>
        <v>0</v>
      </c>
      <c r="R130" s="228"/>
      <c r="S130" s="228"/>
      <c r="T130" s="229"/>
      <c r="U130" s="223"/>
      <c r="V130" s="223">
        <f>SUM(V131:V131)</f>
        <v>0</v>
      </c>
      <c r="W130" s="223"/>
      <c r="X130" s="223"/>
      <c r="AG130" t="s">
        <v>370</v>
      </c>
    </row>
    <row r="131" spans="1:60" outlineLevel="1" x14ac:dyDescent="0.2">
      <c r="A131" s="241">
        <v>89</v>
      </c>
      <c r="B131" s="242" t="s">
        <v>1024</v>
      </c>
      <c r="C131" s="252" t="s">
        <v>1025</v>
      </c>
      <c r="D131" s="243" t="s">
        <v>901</v>
      </c>
      <c r="E131" s="244">
        <v>1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6">
        <v>0</v>
      </c>
      <c r="O131" s="246">
        <f>ROUND(E131*N131,2)</f>
        <v>0</v>
      </c>
      <c r="P131" s="246">
        <v>0</v>
      </c>
      <c r="Q131" s="246">
        <f>ROUND(E131*P131,2)</f>
        <v>0</v>
      </c>
      <c r="R131" s="246"/>
      <c r="S131" s="246" t="s">
        <v>374</v>
      </c>
      <c r="T131" s="247" t="s">
        <v>375</v>
      </c>
      <c r="U131" s="222">
        <v>0</v>
      </c>
      <c r="V131" s="222">
        <f>ROUND(E131*U131,2)</f>
        <v>0</v>
      </c>
      <c r="W131" s="222"/>
      <c r="X131" s="222" t="s">
        <v>376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377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24" t="s">
        <v>368</v>
      </c>
      <c r="B132" s="225" t="s">
        <v>157</v>
      </c>
      <c r="C132" s="251" t="s">
        <v>158</v>
      </c>
      <c r="D132" s="226"/>
      <c r="E132" s="227"/>
      <c r="F132" s="228"/>
      <c r="G132" s="228">
        <f>SUMIF(AG133:AG145,"&lt;&gt;NOR",G133:G145)</f>
        <v>0</v>
      </c>
      <c r="H132" s="228"/>
      <c r="I132" s="228">
        <f>SUM(I133:I145)</f>
        <v>0</v>
      </c>
      <c r="J132" s="228"/>
      <c r="K132" s="228">
        <f>SUM(K133:K145)</f>
        <v>0</v>
      </c>
      <c r="L132" s="228"/>
      <c r="M132" s="228">
        <f>SUM(M133:M145)</f>
        <v>0</v>
      </c>
      <c r="N132" s="228"/>
      <c r="O132" s="228">
        <f>SUM(O133:O145)</f>
        <v>0</v>
      </c>
      <c r="P132" s="228"/>
      <c r="Q132" s="228">
        <f>SUM(Q133:Q145)</f>
        <v>0</v>
      </c>
      <c r="R132" s="228"/>
      <c r="S132" s="228"/>
      <c r="T132" s="229"/>
      <c r="U132" s="223"/>
      <c r="V132" s="223">
        <f>SUM(V133:V145)</f>
        <v>0</v>
      </c>
      <c r="W132" s="223"/>
      <c r="X132" s="223"/>
      <c r="AG132" t="s">
        <v>370</v>
      </c>
    </row>
    <row r="133" spans="1:60" outlineLevel="1" x14ac:dyDescent="0.2">
      <c r="A133" s="241">
        <v>90</v>
      </c>
      <c r="B133" s="242" t="s">
        <v>1026</v>
      </c>
      <c r="C133" s="252" t="s">
        <v>1027</v>
      </c>
      <c r="D133" s="243" t="s">
        <v>530</v>
      </c>
      <c r="E133" s="244">
        <v>192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6"/>
      <c r="S133" s="246" t="s">
        <v>374</v>
      </c>
      <c r="T133" s="247" t="s">
        <v>375</v>
      </c>
      <c r="U133" s="222">
        <v>0</v>
      </c>
      <c r="V133" s="222">
        <f>ROUND(E133*U133,2)</f>
        <v>0</v>
      </c>
      <c r="W133" s="222"/>
      <c r="X133" s="222" t="s">
        <v>376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377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1">
        <v>91</v>
      </c>
      <c r="B134" s="242" t="s">
        <v>1028</v>
      </c>
      <c r="C134" s="252" t="s">
        <v>1029</v>
      </c>
      <c r="D134" s="243" t="s">
        <v>530</v>
      </c>
      <c r="E134" s="244">
        <v>4129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6">
        <v>0</v>
      </c>
      <c r="O134" s="246">
        <f>ROUND(E134*N134,2)</f>
        <v>0</v>
      </c>
      <c r="P134" s="246">
        <v>0</v>
      </c>
      <c r="Q134" s="246">
        <f>ROUND(E134*P134,2)</f>
        <v>0</v>
      </c>
      <c r="R134" s="246"/>
      <c r="S134" s="246" t="s">
        <v>374</v>
      </c>
      <c r="T134" s="247" t="s">
        <v>375</v>
      </c>
      <c r="U134" s="222">
        <v>0</v>
      </c>
      <c r="V134" s="222">
        <f>ROUND(E134*U134,2)</f>
        <v>0</v>
      </c>
      <c r="W134" s="222"/>
      <c r="X134" s="222" t="s">
        <v>376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377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92</v>
      </c>
      <c r="B135" s="242" t="s">
        <v>1030</v>
      </c>
      <c r="C135" s="252" t="s">
        <v>1031</v>
      </c>
      <c r="D135" s="243" t="s">
        <v>530</v>
      </c>
      <c r="E135" s="244">
        <v>442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6">
        <v>0</v>
      </c>
      <c r="O135" s="246">
        <f>ROUND(E135*N135,2)</f>
        <v>0</v>
      </c>
      <c r="P135" s="246">
        <v>0</v>
      </c>
      <c r="Q135" s="246">
        <f>ROUND(E135*P135,2)</f>
        <v>0</v>
      </c>
      <c r="R135" s="246"/>
      <c r="S135" s="246" t="s">
        <v>374</v>
      </c>
      <c r="T135" s="247" t="s">
        <v>375</v>
      </c>
      <c r="U135" s="222">
        <v>0</v>
      </c>
      <c r="V135" s="222">
        <f>ROUND(E135*U135,2)</f>
        <v>0</v>
      </c>
      <c r="W135" s="222"/>
      <c r="X135" s="222" t="s">
        <v>376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377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93</v>
      </c>
      <c r="B136" s="242" t="s">
        <v>1032</v>
      </c>
      <c r="C136" s="252" t="s">
        <v>1033</v>
      </c>
      <c r="D136" s="243" t="s">
        <v>530</v>
      </c>
      <c r="E136" s="244">
        <v>5573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 t="s">
        <v>374</v>
      </c>
      <c r="T136" s="247" t="s">
        <v>375</v>
      </c>
      <c r="U136" s="222">
        <v>0</v>
      </c>
      <c r="V136" s="222">
        <f>ROUND(E136*U136,2)</f>
        <v>0</v>
      </c>
      <c r="W136" s="222"/>
      <c r="X136" s="222" t="s">
        <v>376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377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94</v>
      </c>
      <c r="B137" s="242" t="s">
        <v>1034</v>
      </c>
      <c r="C137" s="252" t="s">
        <v>1035</v>
      </c>
      <c r="D137" s="243" t="s">
        <v>530</v>
      </c>
      <c r="E137" s="244">
        <v>40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 t="s">
        <v>374</v>
      </c>
      <c r="T137" s="247" t="s">
        <v>375</v>
      </c>
      <c r="U137" s="222">
        <v>0</v>
      </c>
      <c r="V137" s="222">
        <f>ROUND(E137*U137,2)</f>
        <v>0</v>
      </c>
      <c r="W137" s="222"/>
      <c r="X137" s="222" t="s">
        <v>376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377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95</v>
      </c>
      <c r="B138" s="242" t="s">
        <v>1036</v>
      </c>
      <c r="C138" s="252" t="s">
        <v>1037</v>
      </c>
      <c r="D138" s="243" t="s">
        <v>530</v>
      </c>
      <c r="E138" s="244">
        <v>586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374</v>
      </c>
      <c r="T138" s="247" t="s">
        <v>375</v>
      </c>
      <c r="U138" s="222">
        <v>0</v>
      </c>
      <c r="V138" s="222">
        <f>ROUND(E138*U138,2)</f>
        <v>0</v>
      </c>
      <c r="W138" s="222"/>
      <c r="X138" s="222" t="s">
        <v>376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377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1">
        <v>96</v>
      </c>
      <c r="B139" s="242" t="s">
        <v>1038</v>
      </c>
      <c r="C139" s="252" t="s">
        <v>1039</v>
      </c>
      <c r="D139" s="243" t="s">
        <v>530</v>
      </c>
      <c r="E139" s="244">
        <v>152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6">
        <v>0</v>
      </c>
      <c r="O139" s="246">
        <f>ROUND(E139*N139,2)</f>
        <v>0</v>
      </c>
      <c r="P139" s="246">
        <v>0</v>
      </c>
      <c r="Q139" s="246">
        <f>ROUND(E139*P139,2)</f>
        <v>0</v>
      </c>
      <c r="R139" s="246"/>
      <c r="S139" s="246" t="s">
        <v>374</v>
      </c>
      <c r="T139" s="247" t="s">
        <v>375</v>
      </c>
      <c r="U139" s="222">
        <v>0</v>
      </c>
      <c r="V139" s="222">
        <f>ROUND(E139*U139,2)</f>
        <v>0</v>
      </c>
      <c r="W139" s="222"/>
      <c r="X139" s="222" t="s">
        <v>376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377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97</v>
      </c>
      <c r="B140" s="242" t="s">
        <v>1040</v>
      </c>
      <c r="C140" s="252" t="s">
        <v>1041</v>
      </c>
      <c r="D140" s="243" t="s">
        <v>530</v>
      </c>
      <c r="E140" s="244">
        <v>54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374</v>
      </c>
      <c r="T140" s="247" t="s">
        <v>375</v>
      </c>
      <c r="U140" s="222">
        <v>0</v>
      </c>
      <c r="V140" s="222">
        <f>ROUND(E140*U140,2)</f>
        <v>0</v>
      </c>
      <c r="W140" s="222"/>
      <c r="X140" s="222" t="s">
        <v>376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377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98</v>
      </c>
      <c r="B141" s="242" t="s">
        <v>1042</v>
      </c>
      <c r="C141" s="252" t="s">
        <v>1043</v>
      </c>
      <c r="D141" s="243" t="s">
        <v>530</v>
      </c>
      <c r="E141" s="244">
        <v>244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6">
        <v>0</v>
      </c>
      <c r="O141" s="246">
        <f>ROUND(E141*N141,2)</f>
        <v>0</v>
      </c>
      <c r="P141" s="246">
        <v>0</v>
      </c>
      <c r="Q141" s="246">
        <f>ROUND(E141*P141,2)</f>
        <v>0</v>
      </c>
      <c r="R141" s="246"/>
      <c r="S141" s="246" t="s">
        <v>374</v>
      </c>
      <c r="T141" s="247" t="s">
        <v>375</v>
      </c>
      <c r="U141" s="222">
        <v>0</v>
      </c>
      <c r="V141" s="222">
        <f>ROUND(E141*U141,2)</f>
        <v>0</v>
      </c>
      <c r="W141" s="222"/>
      <c r="X141" s="222" t="s">
        <v>376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377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99</v>
      </c>
      <c r="B142" s="242" t="s">
        <v>1044</v>
      </c>
      <c r="C142" s="252" t="s">
        <v>1045</v>
      </c>
      <c r="D142" s="243" t="s">
        <v>530</v>
      </c>
      <c r="E142" s="244">
        <v>52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 t="s">
        <v>374</v>
      </c>
      <c r="T142" s="247" t="s">
        <v>375</v>
      </c>
      <c r="U142" s="222">
        <v>0</v>
      </c>
      <c r="V142" s="222">
        <f>ROUND(E142*U142,2)</f>
        <v>0</v>
      </c>
      <c r="W142" s="222"/>
      <c r="X142" s="222" t="s">
        <v>376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377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100</v>
      </c>
      <c r="B143" s="242" t="s">
        <v>1046</v>
      </c>
      <c r="C143" s="252" t="s">
        <v>1047</v>
      </c>
      <c r="D143" s="243" t="s">
        <v>530</v>
      </c>
      <c r="E143" s="244">
        <v>36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6">
        <v>0</v>
      </c>
      <c r="O143" s="246">
        <f>ROUND(E143*N143,2)</f>
        <v>0</v>
      </c>
      <c r="P143" s="246">
        <v>0</v>
      </c>
      <c r="Q143" s="246">
        <f>ROUND(E143*P143,2)</f>
        <v>0</v>
      </c>
      <c r="R143" s="246"/>
      <c r="S143" s="246" t="s">
        <v>374</v>
      </c>
      <c r="T143" s="247" t="s">
        <v>375</v>
      </c>
      <c r="U143" s="222">
        <v>0</v>
      </c>
      <c r="V143" s="222">
        <f>ROUND(E143*U143,2)</f>
        <v>0</v>
      </c>
      <c r="W143" s="222"/>
      <c r="X143" s="222" t="s">
        <v>376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377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1">
        <v>101</v>
      </c>
      <c r="B144" s="242" t="s">
        <v>1048</v>
      </c>
      <c r="C144" s="252" t="s">
        <v>1049</v>
      </c>
      <c r="D144" s="243" t="s">
        <v>530</v>
      </c>
      <c r="E144" s="244">
        <v>24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 t="s">
        <v>374</v>
      </c>
      <c r="T144" s="247" t="s">
        <v>375</v>
      </c>
      <c r="U144" s="222">
        <v>0</v>
      </c>
      <c r="V144" s="222">
        <f>ROUND(E144*U144,2)</f>
        <v>0</v>
      </c>
      <c r="W144" s="222"/>
      <c r="X144" s="222" t="s">
        <v>376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377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102</v>
      </c>
      <c r="B145" s="242" t="s">
        <v>1050</v>
      </c>
      <c r="C145" s="252" t="s">
        <v>1051</v>
      </c>
      <c r="D145" s="243" t="s">
        <v>530</v>
      </c>
      <c r="E145" s="244">
        <v>11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6">
        <v>0</v>
      </c>
      <c r="O145" s="246">
        <f>ROUND(E145*N145,2)</f>
        <v>0</v>
      </c>
      <c r="P145" s="246">
        <v>0</v>
      </c>
      <c r="Q145" s="246">
        <f>ROUND(E145*P145,2)</f>
        <v>0</v>
      </c>
      <c r="R145" s="246"/>
      <c r="S145" s="246" t="s">
        <v>374</v>
      </c>
      <c r="T145" s="247" t="s">
        <v>375</v>
      </c>
      <c r="U145" s="222">
        <v>0</v>
      </c>
      <c r="V145" s="222">
        <f>ROUND(E145*U145,2)</f>
        <v>0</v>
      </c>
      <c r="W145" s="222"/>
      <c r="X145" s="222" t="s">
        <v>376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377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x14ac:dyDescent="0.2">
      <c r="A146" s="224" t="s">
        <v>368</v>
      </c>
      <c r="B146" s="225" t="s">
        <v>159</v>
      </c>
      <c r="C146" s="251" t="s">
        <v>160</v>
      </c>
      <c r="D146" s="226"/>
      <c r="E146" s="227"/>
      <c r="F146" s="228"/>
      <c r="G146" s="228">
        <f>SUMIF(AG147:AG147,"&lt;&gt;NOR",G147:G147)</f>
        <v>0</v>
      </c>
      <c r="H146" s="228"/>
      <c r="I146" s="228">
        <f>SUM(I147:I147)</f>
        <v>0</v>
      </c>
      <c r="J146" s="228"/>
      <c r="K146" s="228">
        <f>SUM(K147:K147)</f>
        <v>0</v>
      </c>
      <c r="L146" s="228"/>
      <c r="M146" s="228">
        <f>SUM(M147:M147)</f>
        <v>0</v>
      </c>
      <c r="N146" s="228"/>
      <c r="O146" s="228">
        <f>SUM(O147:O147)</f>
        <v>0</v>
      </c>
      <c r="P146" s="228"/>
      <c r="Q146" s="228">
        <f>SUM(Q147:Q147)</f>
        <v>0</v>
      </c>
      <c r="R146" s="228"/>
      <c r="S146" s="228"/>
      <c r="T146" s="229"/>
      <c r="U146" s="223"/>
      <c r="V146" s="223">
        <f>SUM(V147:V147)</f>
        <v>0</v>
      </c>
      <c r="W146" s="223"/>
      <c r="X146" s="223"/>
      <c r="AG146" t="s">
        <v>370</v>
      </c>
    </row>
    <row r="147" spans="1:60" outlineLevel="1" x14ac:dyDescent="0.2">
      <c r="A147" s="241">
        <v>103</v>
      </c>
      <c r="B147" s="242" t="s">
        <v>1052</v>
      </c>
      <c r="C147" s="252" t="s">
        <v>1053</v>
      </c>
      <c r="D147" s="243" t="s">
        <v>530</v>
      </c>
      <c r="E147" s="244">
        <v>66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0</v>
      </c>
      <c r="O147" s="246">
        <f>ROUND(E147*N147,2)</f>
        <v>0</v>
      </c>
      <c r="P147" s="246">
        <v>0</v>
      </c>
      <c r="Q147" s="246">
        <f>ROUND(E147*P147,2)</f>
        <v>0</v>
      </c>
      <c r="R147" s="246"/>
      <c r="S147" s="246" t="s">
        <v>374</v>
      </c>
      <c r="T147" s="247" t="s">
        <v>375</v>
      </c>
      <c r="U147" s="222">
        <v>0</v>
      </c>
      <c r="V147" s="222">
        <f>ROUND(E147*U147,2)</f>
        <v>0</v>
      </c>
      <c r="W147" s="222"/>
      <c r="X147" s="222" t="s">
        <v>376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377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4" t="s">
        <v>368</v>
      </c>
      <c r="B148" s="225" t="s">
        <v>161</v>
      </c>
      <c r="C148" s="251" t="s">
        <v>162</v>
      </c>
      <c r="D148" s="226"/>
      <c r="E148" s="227"/>
      <c r="F148" s="228"/>
      <c r="G148" s="228">
        <f>SUMIF(AG149:AG149,"&lt;&gt;NOR",G149:G149)</f>
        <v>0</v>
      </c>
      <c r="H148" s="228"/>
      <c r="I148" s="228">
        <f>SUM(I149:I149)</f>
        <v>0</v>
      </c>
      <c r="J148" s="228"/>
      <c r="K148" s="228">
        <f>SUM(K149:K149)</f>
        <v>0</v>
      </c>
      <c r="L148" s="228"/>
      <c r="M148" s="228">
        <f>SUM(M149:M149)</f>
        <v>0</v>
      </c>
      <c r="N148" s="228"/>
      <c r="O148" s="228">
        <f>SUM(O149:O149)</f>
        <v>0</v>
      </c>
      <c r="P148" s="228"/>
      <c r="Q148" s="228">
        <f>SUM(Q149:Q149)</f>
        <v>0</v>
      </c>
      <c r="R148" s="228"/>
      <c r="S148" s="228"/>
      <c r="T148" s="229"/>
      <c r="U148" s="223"/>
      <c r="V148" s="223">
        <f>SUM(V149:V149)</f>
        <v>0</v>
      </c>
      <c r="W148" s="223"/>
      <c r="X148" s="223"/>
      <c r="AG148" t="s">
        <v>370</v>
      </c>
    </row>
    <row r="149" spans="1:60" outlineLevel="1" x14ac:dyDescent="0.2">
      <c r="A149" s="241">
        <v>104</v>
      </c>
      <c r="B149" s="242" t="s">
        <v>1054</v>
      </c>
      <c r="C149" s="252" t="s">
        <v>1055</v>
      </c>
      <c r="D149" s="243" t="s">
        <v>530</v>
      </c>
      <c r="E149" s="244">
        <v>44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 t="s">
        <v>374</v>
      </c>
      <c r="T149" s="247" t="s">
        <v>375</v>
      </c>
      <c r="U149" s="222">
        <v>0</v>
      </c>
      <c r="V149" s="222">
        <f>ROUND(E149*U149,2)</f>
        <v>0</v>
      </c>
      <c r="W149" s="222"/>
      <c r="X149" s="222" t="s">
        <v>376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377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4" t="s">
        <v>368</v>
      </c>
      <c r="B150" s="225" t="s">
        <v>163</v>
      </c>
      <c r="C150" s="251" t="s">
        <v>164</v>
      </c>
      <c r="D150" s="226"/>
      <c r="E150" s="227"/>
      <c r="F150" s="228"/>
      <c r="G150" s="228">
        <f>SUMIF(AG151:AG153,"&lt;&gt;NOR",G151:G153)</f>
        <v>0</v>
      </c>
      <c r="H150" s="228"/>
      <c r="I150" s="228">
        <f>SUM(I151:I153)</f>
        <v>0</v>
      </c>
      <c r="J150" s="228"/>
      <c r="K150" s="228">
        <f>SUM(K151:K153)</f>
        <v>0</v>
      </c>
      <c r="L150" s="228"/>
      <c r="M150" s="228">
        <f>SUM(M151:M153)</f>
        <v>0</v>
      </c>
      <c r="N150" s="228"/>
      <c r="O150" s="228">
        <f>SUM(O151:O153)</f>
        <v>0</v>
      </c>
      <c r="P150" s="228"/>
      <c r="Q150" s="228">
        <f>SUM(Q151:Q153)</f>
        <v>0</v>
      </c>
      <c r="R150" s="228"/>
      <c r="S150" s="228"/>
      <c r="T150" s="229"/>
      <c r="U150" s="223"/>
      <c r="V150" s="223">
        <f>SUM(V151:V153)</f>
        <v>0</v>
      </c>
      <c r="W150" s="223"/>
      <c r="X150" s="223"/>
      <c r="AG150" t="s">
        <v>370</v>
      </c>
    </row>
    <row r="151" spans="1:60" outlineLevel="1" x14ac:dyDescent="0.2">
      <c r="A151" s="241">
        <v>105</v>
      </c>
      <c r="B151" s="242" t="s">
        <v>1056</v>
      </c>
      <c r="C151" s="252" t="s">
        <v>1057</v>
      </c>
      <c r="D151" s="243" t="s">
        <v>530</v>
      </c>
      <c r="E151" s="244">
        <v>438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6">
        <v>0</v>
      </c>
      <c r="O151" s="246">
        <f>ROUND(E151*N151,2)</f>
        <v>0</v>
      </c>
      <c r="P151" s="246">
        <v>0</v>
      </c>
      <c r="Q151" s="246">
        <f>ROUND(E151*P151,2)</f>
        <v>0</v>
      </c>
      <c r="R151" s="246"/>
      <c r="S151" s="246" t="s">
        <v>374</v>
      </c>
      <c r="T151" s="247" t="s">
        <v>375</v>
      </c>
      <c r="U151" s="222">
        <v>0</v>
      </c>
      <c r="V151" s="222">
        <f>ROUND(E151*U151,2)</f>
        <v>0</v>
      </c>
      <c r="W151" s="222"/>
      <c r="X151" s="222" t="s">
        <v>376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377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1">
        <v>106</v>
      </c>
      <c r="B152" s="242" t="s">
        <v>1058</v>
      </c>
      <c r="C152" s="252" t="s">
        <v>1059</v>
      </c>
      <c r="D152" s="243" t="s">
        <v>530</v>
      </c>
      <c r="E152" s="244">
        <v>388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0</v>
      </c>
      <c r="O152" s="246">
        <f>ROUND(E152*N152,2)</f>
        <v>0</v>
      </c>
      <c r="P152" s="246">
        <v>0</v>
      </c>
      <c r="Q152" s="246">
        <f>ROUND(E152*P152,2)</f>
        <v>0</v>
      </c>
      <c r="R152" s="246"/>
      <c r="S152" s="246" t="s">
        <v>374</v>
      </c>
      <c r="T152" s="247" t="s">
        <v>375</v>
      </c>
      <c r="U152" s="222">
        <v>0</v>
      </c>
      <c r="V152" s="222">
        <f>ROUND(E152*U152,2)</f>
        <v>0</v>
      </c>
      <c r="W152" s="222"/>
      <c r="X152" s="222" t="s">
        <v>376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377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1">
        <v>107</v>
      </c>
      <c r="B153" s="242" t="s">
        <v>1060</v>
      </c>
      <c r="C153" s="252" t="s">
        <v>1061</v>
      </c>
      <c r="D153" s="243" t="s">
        <v>530</v>
      </c>
      <c r="E153" s="244">
        <v>96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6">
        <v>0</v>
      </c>
      <c r="O153" s="246">
        <f>ROUND(E153*N153,2)</f>
        <v>0</v>
      </c>
      <c r="P153" s="246">
        <v>0</v>
      </c>
      <c r="Q153" s="246">
        <f>ROUND(E153*P153,2)</f>
        <v>0</v>
      </c>
      <c r="R153" s="246"/>
      <c r="S153" s="246" t="s">
        <v>374</v>
      </c>
      <c r="T153" s="247" t="s">
        <v>375</v>
      </c>
      <c r="U153" s="222">
        <v>0</v>
      </c>
      <c r="V153" s="222">
        <f>ROUND(E153*U153,2)</f>
        <v>0</v>
      </c>
      <c r="W153" s="222"/>
      <c r="X153" s="222" t="s">
        <v>376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377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x14ac:dyDescent="0.2">
      <c r="A154" s="224" t="s">
        <v>368</v>
      </c>
      <c r="B154" s="225" t="s">
        <v>167</v>
      </c>
      <c r="C154" s="251" t="s">
        <v>168</v>
      </c>
      <c r="D154" s="226"/>
      <c r="E154" s="227"/>
      <c r="F154" s="228"/>
      <c r="G154" s="228">
        <f>SUMIF(AG155:AG161,"&lt;&gt;NOR",G155:G161)</f>
        <v>0</v>
      </c>
      <c r="H154" s="228"/>
      <c r="I154" s="228">
        <f>SUM(I155:I161)</f>
        <v>0</v>
      </c>
      <c r="J154" s="228"/>
      <c r="K154" s="228">
        <f>SUM(K155:K161)</f>
        <v>0</v>
      </c>
      <c r="L154" s="228"/>
      <c r="M154" s="228">
        <f>SUM(M155:M161)</f>
        <v>0</v>
      </c>
      <c r="N154" s="228"/>
      <c r="O154" s="228">
        <f>SUM(O155:O161)</f>
        <v>0</v>
      </c>
      <c r="P154" s="228"/>
      <c r="Q154" s="228">
        <f>SUM(Q155:Q161)</f>
        <v>0</v>
      </c>
      <c r="R154" s="228"/>
      <c r="S154" s="228"/>
      <c r="T154" s="229"/>
      <c r="U154" s="223"/>
      <c r="V154" s="223">
        <f>SUM(V155:V161)</f>
        <v>0</v>
      </c>
      <c r="W154" s="223"/>
      <c r="X154" s="223"/>
      <c r="AG154" t="s">
        <v>370</v>
      </c>
    </row>
    <row r="155" spans="1:60" outlineLevel="1" x14ac:dyDescent="0.2">
      <c r="A155" s="241">
        <v>108</v>
      </c>
      <c r="B155" s="242" t="s">
        <v>1062</v>
      </c>
      <c r="C155" s="252" t="s">
        <v>1063</v>
      </c>
      <c r="D155" s="243" t="s">
        <v>901</v>
      </c>
      <c r="E155" s="244">
        <v>20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 t="s">
        <v>374</v>
      </c>
      <c r="T155" s="247" t="s">
        <v>375</v>
      </c>
      <c r="U155" s="222">
        <v>0</v>
      </c>
      <c r="V155" s="222">
        <f>ROUND(E155*U155,2)</f>
        <v>0</v>
      </c>
      <c r="W155" s="222"/>
      <c r="X155" s="222" t="s">
        <v>376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377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109</v>
      </c>
      <c r="B156" s="242" t="s">
        <v>1064</v>
      </c>
      <c r="C156" s="252" t="s">
        <v>1065</v>
      </c>
      <c r="D156" s="243" t="s">
        <v>901</v>
      </c>
      <c r="E156" s="244">
        <v>100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6">
        <v>0</v>
      </c>
      <c r="O156" s="246">
        <f>ROUND(E156*N156,2)</f>
        <v>0</v>
      </c>
      <c r="P156" s="246">
        <v>0</v>
      </c>
      <c r="Q156" s="246">
        <f>ROUND(E156*P156,2)</f>
        <v>0</v>
      </c>
      <c r="R156" s="246"/>
      <c r="S156" s="246" t="s">
        <v>374</v>
      </c>
      <c r="T156" s="247" t="s">
        <v>375</v>
      </c>
      <c r="U156" s="222">
        <v>0</v>
      </c>
      <c r="V156" s="222">
        <f>ROUND(E156*U156,2)</f>
        <v>0</v>
      </c>
      <c r="W156" s="222"/>
      <c r="X156" s="222" t="s">
        <v>376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377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1">
        <v>110</v>
      </c>
      <c r="B157" s="242" t="s">
        <v>1066</v>
      </c>
      <c r="C157" s="252" t="s">
        <v>1067</v>
      </c>
      <c r="D157" s="243" t="s">
        <v>901</v>
      </c>
      <c r="E157" s="244">
        <v>48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6">
        <v>0</v>
      </c>
      <c r="O157" s="246">
        <f>ROUND(E157*N157,2)</f>
        <v>0</v>
      </c>
      <c r="P157" s="246">
        <v>0</v>
      </c>
      <c r="Q157" s="246">
        <f>ROUND(E157*P157,2)</f>
        <v>0</v>
      </c>
      <c r="R157" s="246"/>
      <c r="S157" s="246" t="s">
        <v>374</v>
      </c>
      <c r="T157" s="247" t="s">
        <v>375</v>
      </c>
      <c r="U157" s="222">
        <v>0</v>
      </c>
      <c r="V157" s="222">
        <f>ROUND(E157*U157,2)</f>
        <v>0</v>
      </c>
      <c r="W157" s="222"/>
      <c r="X157" s="222" t="s">
        <v>376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377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111</v>
      </c>
      <c r="B158" s="242" t="s">
        <v>1068</v>
      </c>
      <c r="C158" s="252" t="s">
        <v>1069</v>
      </c>
      <c r="D158" s="243" t="s">
        <v>901</v>
      </c>
      <c r="E158" s="244">
        <v>40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</v>
      </c>
      <c r="V158" s="222">
        <f>ROUND(E158*U158,2)</f>
        <v>0</v>
      </c>
      <c r="W158" s="222"/>
      <c r="X158" s="222" t="s">
        <v>376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377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41">
        <v>112</v>
      </c>
      <c r="B159" s="242" t="s">
        <v>1070</v>
      </c>
      <c r="C159" s="252" t="s">
        <v>1071</v>
      </c>
      <c r="D159" s="243" t="s">
        <v>901</v>
      </c>
      <c r="E159" s="244">
        <v>4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6">
        <v>0</v>
      </c>
      <c r="O159" s="246">
        <f>ROUND(E159*N159,2)</f>
        <v>0</v>
      </c>
      <c r="P159" s="246">
        <v>0</v>
      </c>
      <c r="Q159" s="246">
        <f>ROUND(E159*P159,2)</f>
        <v>0</v>
      </c>
      <c r="R159" s="246"/>
      <c r="S159" s="246" t="s">
        <v>374</v>
      </c>
      <c r="T159" s="247" t="s">
        <v>375</v>
      </c>
      <c r="U159" s="222">
        <v>0</v>
      </c>
      <c r="V159" s="222">
        <f>ROUND(E159*U159,2)</f>
        <v>0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377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1">
        <v>113</v>
      </c>
      <c r="B160" s="242" t="s">
        <v>1072</v>
      </c>
      <c r="C160" s="252" t="s">
        <v>1073</v>
      </c>
      <c r="D160" s="243" t="s">
        <v>901</v>
      </c>
      <c r="E160" s="244">
        <v>6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 t="s">
        <v>374</v>
      </c>
      <c r="T160" s="247" t="s">
        <v>375</v>
      </c>
      <c r="U160" s="222">
        <v>0</v>
      </c>
      <c r="V160" s="222">
        <f>ROUND(E160*U160,2)</f>
        <v>0</v>
      </c>
      <c r="W160" s="222"/>
      <c r="X160" s="222" t="s">
        <v>376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377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1">
        <v>114</v>
      </c>
      <c r="B161" s="242" t="s">
        <v>1074</v>
      </c>
      <c r="C161" s="252" t="s">
        <v>1075</v>
      </c>
      <c r="D161" s="243" t="s">
        <v>901</v>
      </c>
      <c r="E161" s="244">
        <v>6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0</v>
      </c>
      <c r="O161" s="246">
        <f>ROUND(E161*N161,2)</f>
        <v>0</v>
      </c>
      <c r="P161" s="246">
        <v>0</v>
      </c>
      <c r="Q161" s="246">
        <f>ROUND(E161*P161,2)</f>
        <v>0</v>
      </c>
      <c r="R161" s="246"/>
      <c r="S161" s="246" t="s">
        <v>374</v>
      </c>
      <c r="T161" s="247" t="s">
        <v>375</v>
      </c>
      <c r="U161" s="222">
        <v>0</v>
      </c>
      <c r="V161" s="222">
        <f>ROUND(E161*U161,2)</f>
        <v>0</v>
      </c>
      <c r="W161" s="222"/>
      <c r="X161" s="222" t="s">
        <v>376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377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5.5" x14ac:dyDescent="0.2">
      <c r="A162" s="224" t="s">
        <v>368</v>
      </c>
      <c r="B162" s="225" t="s">
        <v>169</v>
      </c>
      <c r="C162" s="251" t="s">
        <v>170</v>
      </c>
      <c r="D162" s="226"/>
      <c r="E162" s="227"/>
      <c r="F162" s="228"/>
      <c r="G162" s="228">
        <f>SUMIF(AG163:AG164,"&lt;&gt;NOR",G163:G164)</f>
        <v>0</v>
      </c>
      <c r="H162" s="228"/>
      <c r="I162" s="228">
        <f>SUM(I163:I164)</f>
        <v>0</v>
      </c>
      <c r="J162" s="228"/>
      <c r="K162" s="228">
        <f>SUM(K163:K164)</f>
        <v>0</v>
      </c>
      <c r="L162" s="228"/>
      <c r="M162" s="228">
        <f>SUM(M163:M164)</f>
        <v>0</v>
      </c>
      <c r="N162" s="228"/>
      <c r="O162" s="228">
        <f>SUM(O163:O164)</f>
        <v>0</v>
      </c>
      <c r="P162" s="228"/>
      <c r="Q162" s="228">
        <f>SUM(Q163:Q164)</f>
        <v>0</v>
      </c>
      <c r="R162" s="228"/>
      <c r="S162" s="228"/>
      <c r="T162" s="229"/>
      <c r="U162" s="223"/>
      <c r="V162" s="223">
        <f>SUM(V163:V164)</f>
        <v>0</v>
      </c>
      <c r="W162" s="223"/>
      <c r="X162" s="223"/>
      <c r="AG162" t="s">
        <v>370</v>
      </c>
    </row>
    <row r="163" spans="1:60" outlineLevel="1" x14ac:dyDescent="0.2">
      <c r="A163" s="241">
        <v>115</v>
      </c>
      <c r="B163" s="242" t="s">
        <v>1076</v>
      </c>
      <c r="C163" s="252" t="s">
        <v>1063</v>
      </c>
      <c r="D163" s="243" t="s">
        <v>901</v>
      </c>
      <c r="E163" s="244">
        <v>88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6"/>
      <c r="S163" s="246" t="s">
        <v>374</v>
      </c>
      <c r="T163" s="247" t="s">
        <v>375</v>
      </c>
      <c r="U163" s="222">
        <v>0</v>
      </c>
      <c r="V163" s="222">
        <f>ROUND(E163*U163,2)</f>
        <v>0</v>
      </c>
      <c r="W163" s="222"/>
      <c r="X163" s="222" t="s">
        <v>376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377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41">
        <v>116</v>
      </c>
      <c r="B164" s="242" t="s">
        <v>1077</v>
      </c>
      <c r="C164" s="252" t="s">
        <v>1078</v>
      </c>
      <c r="D164" s="243" t="s">
        <v>901</v>
      </c>
      <c r="E164" s="244">
        <v>128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 t="s">
        <v>374</v>
      </c>
      <c r="T164" s="247" t="s">
        <v>375</v>
      </c>
      <c r="U164" s="222">
        <v>0</v>
      </c>
      <c r="V164" s="222">
        <f>ROUND(E164*U164,2)</f>
        <v>0</v>
      </c>
      <c r="W164" s="222"/>
      <c r="X164" s="222" t="s">
        <v>376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377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5.5" x14ac:dyDescent="0.2">
      <c r="A165" s="224" t="s">
        <v>368</v>
      </c>
      <c r="B165" s="225" t="s">
        <v>171</v>
      </c>
      <c r="C165" s="251" t="s">
        <v>172</v>
      </c>
      <c r="D165" s="226"/>
      <c r="E165" s="227"/>
      <c r="F165" s="228"/>
      <c r="G165" s="228">
        <f>SUMIF(AG166:AG166,"&lt;&gt;NOR",G166:G166)</f>
        <v>0</v>
      </c>
      <c r="H165" s="228"/>
      <c r="I165" s="228">
        <f>SUM(I166:I166)</f>
        <v>0</v>
      </c>
      <c r="J165" s="228"/>
      <c r="K165" s="228">
        <f>SUM(K166:K166)</f>
        <v>0</v>
      </c>
      <c r="L165" s="228"/>
      <c r="M165" s="228">
        <f>SUM(M166:M166)</f>
        <v>0</v>
      </c>
      <c r="N165" s="228"/>
      <c r="O165" s="228">
        <f>SUM(O166:O166)</f>
        <v>0</v>
      </c>
      <c r="P165" s="228"/>
      <c r="Q165" s="228">
        <f>SUM(Q166:Q166)</f>
        <v>0</v>
      </c>
      <c r="R165" s="228"/>
      <c r="S165" s="228"/>
      <c r="T165" s="229"/>
      <c r="U165" s="223"/>
      <c r="V165" s="223">
        <f>SUM(V166:V166)</f>
        <v>0</v>
      </c>
      <c r="W165" s="223"/>
      <c r="X165" s="223"/>
      <c r="AG165" t="s">
        <v>370</v>
      </c>
    </row>
    <row r="166" spans="1:60" outlineLevel="1" x14ac:dyDescent="0.2">
      <c r="A166" s="241">
        <v>117</v>
      </c>
      <c r="B166" s="242" t="s">
        <v>1079</v>
      </c>
      <c r="C166" s="252" t="s">
        <v>1080</v>
      </c>
      <c r="D166" s="243" t="s">
        <v>901</v>
      </c>
      <c r="E166" s="244">
        <v>628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 t="s">
        <v>374</v>
      </c>
      <c r="T166" s="247" t="s">
        <v>375</v>
      </c>
      <c r="U166" s="222">
        <v>0</v>
      </c>
      <c r="V166" s="222">
        <f>ROUND(E166*U166,2)</f>
        <v>0</v>
      </c>
      <c r="W166" s="222"/>
      <c r="X166" s="222" t="s">
        <v>376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377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x14ac:dyDescent="0.2">
      <c r="A167" s="224" t="s">
        <v>368</v>
      </c>
      <c r="B167" s="225" t="s">
        <v>173</v>
      </c>
      <c r="C167" s="251" t="s">
        <v>174</v>
      </c>
      <c r="D167" s="226"/>
      <c r="E167" s="227"/>
      <c r="F167" s="228"/>
      <c r="G167" s="228">
        <f>SUMIF(AG168:AG168,"&lt;&gt;NOR",G168:G168)</f>
        <v>0</v>
      </c>
      <c r="H167" s="228"/>
      <c r="I167" s="228">
        <f>SUM(I168:I168)</f>
        <v>0</v>
      </c>
      <c r="J167" s="228"/>
      <c r="K167" s="228">
        <f>SUM(K168:K168)</f>
        <v>0</v>
      </c>
      <c r="L167" s="228"/>
      <c r="M167" s="228">
        <f>SUM(M168:M168)</f>
        <v>0</v>
      </c>
      <c r="N167" s="228"/>
      <c r="O167" s="228">
        <f>SUM(O168:O168)</f>
        <v>0</v>
      </c>
      <c r="P167" s="228"/>
      <c r="Q167" s="228">
        <f>SUM(Q168:Q168)</f>
        <v>0</v>
      </c>
      <c r="R167" s="228"/>
      <c r="S167" s="228"/>
      <c r="T167" s="229"/>
      <c r="U167" s="223"/>
      <c r="V167" s="223">
        <f>SUM(V168:V168)</f>
        <v>0</v>
      </c>
      <c r="W167" s="223"/>
      <c r="X167" s="223"/>
      <c r="AG167" t="s">
        <v>370</v>
      </c>
    </row>
    <row r="168" spans="1:60" outlineLevel="1" x14ac:dyDescent="0.2">
      <c r="A168" s="241">
        <v>118</v>
      </c>
      <c r="B168" s="242" t="s">
        <v>1081</v>
      </c>
      <c r="C168" s="252" t="s">
        <v>1082</v>
      </c>
      <c r="D168" s="243" t="s">
        <v>901</v>
      </c>
      <c r="E168" s="244">
        <v>4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 t="s">
        <v>374</v>
      </c>
      <c r="T168" s="247" t="s">
        <v>375</v>
      </c>
      <c r="U168" s="222">
        <v>0</v>
      </c>
      <c r="V168" s="222">
        <f>ROUND(E168*U168,2)</f>
        <v>0</v>
      </c>
      <c r="W168" s="222"/>
      <c r="X168" s="222" t="s">
        <v>376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377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x14ac:dyDescent="0.2">
      <c r="A169" s="224" t="s">
        <v>368</v>
      </c>
      <c r="B169" s="225" t="s">
        <v>175</v>
      </c>
      <c r="C169" s="251" t="s">
        <v>176</v>
      </c>
      <c r="D169" s="226"/>
      <c r="E169" s="227"/>
      <c r="F169" s="228"/>
      <c r="G169" s="228">
        <f>SUMIF(AG170:AG170,"&lt;&gt;NOR",G170:G170)</f>
        <v>0</v>
      </c>
      <c r="H169" s="228"/>
      <c r="I169" s="228">
        <f>SUM(I170:I170)</f>
        <v>0</v>
      </c>
      <c r="J169" s="228"/>
      <c r="K169" s="228">
        <f>SUM(K170:K170)</f>
        <v>0</v>
      </c>
      <c r="L169" s="228"/>
      <c r="M169" s="228">
        <f>SUM(M170:M170)</f>
        <v>0</v>
      </c>
      <c r="N169" s="228"/>
      <c r="O169" s="228">
        <f>SUM(O170:O170)</f>
        <v>0</v>
      </c>
      <c r="P169" s="228"/>
      <c r="Q169" s="228">
        <f>SUM(Q170:Q170)</f>
        <v>0</v>
      </c>
      <c r="R169" s="228"/>
      <c r="S169" s="228"/>
      <c r="T169" s="229"/>
      <c r="U169" s="223"/>
      <c r="V169" s="223">
        <f>SUM(V170:V170)</f>
        <v>0</v>
      </c>
      <c r="W169" s="223"/>
      <c r="X169" s="223"/>
      <c r="AG169" t="s">
        <v>370</v>
      </c>
    </row>
    <row r="170" spans="1:60" outlineLevel="1" x14ac:dyDescent="0.2">
      <c r="A170" s="241">
        <v>119</v>
      </c>
      <c r="B170" s="242" t="s">
        <v>1083</v>
      </c>
      <c r="C170" s="252" t="s">
        <v>1084</v>
      </c>
      <c r="D170" s="243" t="s">
        <v>901</v>
      </c>
      <c r="E170" s="244">
        <v>24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6">
        <v>0</v>
      </c>
      <c r="O170" s="246">
        <f>ROUND(E170*N170,2)</f>
        <v>0</v>
      </c>
      <c r="P170" s="246">
        <v>0</v>
      </c>
      <c r="Q170" s="246">
        <f>ROUND(E170*P170,2)</f>
        <v>0</v>
      </c>
      <c r="R170" s="246"/>
      <c r="S170" s="246" t="s">
        <v>374</v>
      </c>
      <c r="T170" s="247" t="s">
        <v>375</v>
      </c>
      <c r="U170" s="222">
        <v>0</v>
      </c>
      <c r="V170" s="222">
        <f>ROUND(E170*U170,2)</f>
        <v>0</v>
      </c>
      <c r="W170" s="222"/>
      <c r="X170" s="222" t="s">
        <v>376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377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4" t="s">
        <v>368</v>
      </c>
      <c r="B171" s="225" t="s">
        <v>177</v>
      </c>
      <c r="C171" s="251" t="s">
        <v>178</v>
      </c>
      <c r="D171" s="226"/>
      <c r="E171" s="227"/>
      <c r="F171" s="228"/>
      <c r="G171" s="228">
        <f>SUMIF(AG172:AG172,"&lt;&gt;NOR",G172:G172)</f>
        <v>0</v>
      </c>
      <c r="H171" s="228"/>
      <c r="I171" s="228">
        <f>SUM(I172:I172)</f>
        <v>0</v>
      </c>
      <c r="J171" s="228"/>
      <c r="K171" s="228">
        <f>SUM(K172:K172)</f>
        <v>0</v>
      </c>
      <c r="L171" s="228"/>
      <c r="M171" s="228">
        <f>SUM(M172:M172)</f>
        <v>0</v>
      </c>
      <c r="N171" s="228"/>
      <c r="O171" s="228">
        <f>SUM(O172:O172)</f>
        <v>0</v>
      </c>
      <c r="P171" s="228"/>
      <c r="Q171" s="228">
        <f>SUM(Q172:Q172)</f>
        <v>0</v>
      </c>
      <c r="R171" s="228"/>
      <c r="S171" s="228"/>
      <c r="T171" s="229"/>
      <c r="U171" s="223"/>
      <c r="V171" s="223">
        <f>SUM(V172:V172)</f>
        <v>0</v>
      </c>
      <c r="W171" s="223"/>
      <c r="X171" s="223"/>
      <c r="AG171" t="s">
        <v>370</v>
      </c>
    </row>
    <row r="172" spans="1:60" outlineLevel="1" x14ac:dyDescent="0.2">
      <c r="A172" s="241">
        <v>120</v>
      </c>
      <c r="B172" s="242" t="s">
        <v>1085</v>
      </c>
      <c r="C172" s="252" t="s">
        <v>1086</v>
      </c>
      <c r="D172" s="243" t="s">
        <v>901</v>
      </c>
      <c r="E172" s="244">
        <v>10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0</v>
      </c>
      <c r="O172" s="246">
        <f>ROUND(E172*N172,2)</f>
        <v>0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0</v>
      </c>
      <c r="V172" s="222">
        <f>ROUND(E172*U172,2)</f>
        <v>0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377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25.5" x14ac:dyDescent="0.2">
      <c r="A173" s="224" t="s">
        <v>368</v>
      </c>
      <c r="B173" s="225" t="s">
        <v>179</v>
      </c>
      <c r="C173" s="251" t="s">
        <v>180</v>
      </c>
      <c r="D173" s="226"/>
      <c r="E173" s="227"/>
      <c r="F173" s="228"/>
      <c r="G173" s="228">
        <f>SUMIF(AG174:AG176,"&lt;&gt;NOR",G174:G176)</f>
        <v>0</v>
      </c>
      <c r="H173" s="228"/>
      <c r="I173" s="228">
        <f>SUM(I174:I176)</f>
        <v>0</v>
      </c>
      <c r="J173" s="228"/>
      <c r="K173" s="228">
        <f>SUM(K174:K176)</f>
        <v>0</v>
      </c>
      <c r="L173" s="228"/>
      <c r="M173" s="228">
        <f>SUM(M174:M176)</f>
        <v>0</v>
      </c>
      <c r="N173" s="228"/>
      <c r="O173" s="228">
        <f>SUM(O174:O176)</f>
        <v>0</v>
      </c>
      <c r="P173" s="228"/>
      <c r="Q173" s="228">
        <f>SUM(Q174:Q176)</f>
        <v>0</v>
      </c>
      <c r="R173" s="228"/>
      <c r="S173" s="228"/>
      <c r="T173" s="229"/>
      <c r="U173" s="223"/>
      <c r="V173" s="223">
        <f>SUM(V174:V176)</f>
        <v>0</v>
      </c>
      <c r="W173" s="223"/>
      <c r="X173" s="223"/>
      <c r="AG173" t="s">
        <v>370</v>
      </c>
    </row>
    <row r="174" spans="1:60" outlineLevel="1" x14ac:dyDescent="0.2">
      <c r="A174" s="241">
        <v>121</v>
      </c>
      <c r="B174" s="242" t="s">
        <v>1087</v>
      </c>
      <c r="C174" s="252" t="s">
        <v>1088</v>
      </c>
      <c r="D174" s="243" t="s">
        <v>901</v>
      </c>
      <c r="E174" s="244">
        <v>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6">
        <v>0</v>
      </c>
      <c r="O174" s="246">
        <f>ROUND(E174*N174,2)</f>
        <v>0</v>
      </c>
      <c r="P174" s="246">
        <v>0</v>
      </c>
      <c r="Q174" s="246">
        <f>ROUND(E174*P174,2)</f>
        <v>0</v>
      </c>
      <c r="R174" s="246"/>
      <c r="S174" s="246" t="s">
        <v>374</v>
      </c>
      <c r="T174" s="247" t="s">
        <v>375</v>
      </c>
      <c r="U174" s="222">
        <v>0</v>
      </c>
      <c r="V174" s="222">
        <f>ROUND(E174*U174,2)</f>
        <v>0</v>
      </c>
      <c r="W174" s="222"/>
      <c r="X174" s="222" t="s">
        <v>376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377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1">
        <v>122</v>
      </c>
      <c r="B175" s="242" t="s">
        <v>1089</v>
      </c>
      <c r="C175" s="252" t="s">
        <v>1090</v>
      </c>
      <c r="D175" s="243" t="s">
        <v>901</v>
      </c>
      <c r="E175" s="244">
        <v>8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 t="s">
        <v>374</v>
      </c>
      <c r="T175" s="247" t="s">
        <v>375</v>
      </c>
      <c r="U175" s="222">
        <v>0</v>
      </c>
      <c r="V175" s="222">
        <f>ROUND(E175*U175,2)</f>
        <v>0</v>
      </c>
      <c r="W175" s="222"/>
      <c r="X175" s="222" t="s">
        <v>376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377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1">
        <v>123</v>
      </c>
      <c r="B176" s="242" t="s">
        <v>1091</v>
      </c>
      <c r="C176" s="252" t="s">
        <v>1092</v>
      </c>
      <c r="D176" s="243" t="s">
        <v>901</v>
      </c>
      <c r="E176" s="244">
        <v>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 t="s">
        <v>374</v>
      </c>
      <c r="T176" s="247" t="s">
        <v>375</v>
      </c>
      <c r="U176" s="222">
        <v>0</v>
      </c>
      <c r="V176" s="222">
        <f>ROUND(E176*U176,2)</f>
        <v>0</v>
      </c>
      <c r="W176" s="222"/>
      <c r="X176" s="222" t="s">
        <v>376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377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x14ac:dyDescent="0.2">
      <c r="A177" s="224" t="s">
        <v>368</v>
      </c>
      <c r="B177" s="225" t="s">
        <v>181</v>
      </c>
      <c r="C177" s="251" t="s">
        <v>182</v>
      </c>
      <c r="D177" s="226"/>
      <c r="E177" s="227"/>
      <c r="F177" s="228"/>
      <c r="G177" s="228">
        <f>SUMIF(AG178:AG178,"&lt;&gt;NOR",G178:G178)</f>
        <v>0</v>
      </c>
      <c r="H177" s="228"/>
      <c r="I177" s="228">
        <f>SUM(I178:I178)</f>
        <v>0</v>
      </c>
      <c r="J177" s="228"/>
      <c r="K177" s="228">
        <f>SUM(K178:K178)</f>
        <v>0</v>
      </c>
      <c r="L177" s="228"/>
      <c r="M177" s="228">
        <f>SUM(M178:M178)</f>
        <v>0</v>
      </c>
      <c r="N177" s="228"/>
      <c r="O177" s="228">
        <f>SUM(O178:O178)</f>
        <v>0</v>
      </c>
      <c r="P177" s="228"/>
      <c r="Q177" s="228">
        <f>SUM(Q178:Q178)</f>
        <v>0</v>
      </c>
      <c r="R177" s="228"/>
      <c r="S177" s="228"/>
      <c r="T177" s="229"/>
      <c r="U177" s="223"/>
      <c r="V177" s="223">
        <f>SUM(V178:V178)</f>
        <v>0</v>
      </c>
      <c r="W177" s="223"/>
      <c r="X177" s="223"/>
      <c r="AG177" t="s">
        <v>370</v>
      </c>
    </row>
    <row r="178" spans="1:60" outlineLevel="1" x14ac:dyDescent="0.2">
      <c r="A178" s="241">
        <v>124</v>
      </c>
      <c r="B178" s="242" t="s">
        <v>1093</v>
      </c>
      <c r="C178" s="252" t="s">
        <v>1094</v>
      </c>
      <c r="D178" s="243" t="s">
        <v>901</v>
      </c>
      <c r="E178" s="244">
        <v>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374</v>
      </c>
      <c r="T178" s="247" t="s">
        <v>375</v>
      </c>
      <c r="U178" s="222">
        <v>0</v>
      </c>
      <c r="V178" s="222">
        <f>ROUND(E178*U178,2)</f>
        <v>0</v>
      </c>
      <c r="W178" s="222"/>
      <c r="X178" s="222" t="s">
        <v>376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377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24" t="s">
        <v>368</v>
      </c>
      <c r="B179" s="225" t="s">
        <v>183</v>
      </c>
      <c r="C179" s="251" t="s">
        <v>184</v>
      </c>
      <c r="D179" s="226"/>
      <c r="E179" s="227"/>
      <c r="F179" s="228"/>
      <c r="G179" s="228">
        <f>SUMIF(AG180:AG186,"&lt;&gt;NOR",G180:G186)</f>
        <v>0</v>
      </c>
      <c r="H179" s="228"/>
      <c r="I179" s="228">
        <f>SUM(I180:I186)</f>
        <v>0</v>
      </c>
      <c r="J179" s="228"/>
      <c r="K179" s="228">
        <f>SUM(K180:K186)</f>
        <v>0</v>
      </c>
      <c r="L179" s="228"/>
      <c r="M179" s="228">
        <f>SUM(M180:M186)</f>
        <v>0</v>
      </c>
      <c r="N179" s="228"/>
      <c r="O179" s="228">
        <f>SUM(O180:O186)</f>
        <v>0</v>
      </c>
      <c r="P179" s="228"/>
      <c r="Q179" s="228">
        <f>SUM(Q180:Q186)</f>
        <v>0</v>
      </c>
      <c r="R179" s="228"/>
      <c r="S179" s="228"/>
      <c r="T179" s="229"/>
      <c r="U179" s="223"/>
      <c r="V179" s="223">
        <f>SUM(V180:V186)</f>
        <v>0</v>
      </c>
      <c r="W179" s="223"/>
      <c r="X179" s="223"/>
      <c r="AG179" t="s">
        <v>370</v>
      </c>
    </row>
    <row r="180" spans="1:60" outlineLevel="1" x14ac:dyDescent="0.2">
      <c r="A180" s="241">
        <v>125</v>
      </c>
      <c r="B180" s="242" t="s">
        <v>1095</v>
      </c>
      <c r="C180" s="252" t="s">
        <v>1096</v>
      </c>
      <c r="D180" s="243" t="s">
        <v>373</v>
      </c>
      <c r="E180" s="244">
        <v>13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6">
        <v>0</v>
      </c>
      <c r="O180" s="246">
        <f>ROUND(E180*N180,2)</f>
        <v>0</v>
      </c>
      <c r="P180" s="246">
        <v>0</v>
      </c>
      <c r="Q180" s="246">
        <f>ROUND(E180*P180,2)</f>
        <v>0</v>
      </c>
      <c r="R180" s="246"/>
      <c r="S180" s="246" t="s">
        <v>374</v>
      </c>
      <c r="T180" s="247" t="s">
        <v>375</v>
      </c>
      <c r="U180" s="222">
        <v>0</v>
      </c>
      <c r="V180" s="222">
        <f>ROUND(E180*U180,2)</f>
        <v>0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377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1">
        <v>126</v>
      </c>
      <c r="B181" s="242" t="s">
        <v>1097</v>
      </c>
      <c r="C181" s="252" t="s">
        <v>1098</v>
      </c>
      <c r="D181" s="243" t="s">
        <v>373</v>
      </c>
      <c r="E181" s="244">
        <v>2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 t="s">
        <v>374</v>
      </c>
      <c r="T181" s="247" t="s">
        <v>375</v>
      </c>
      <c r="U181" s="222">
        <v>0</v>
      </c>
      <c r="V181" s="222">
        <f>ROUND(E181*U181,2)</f>
        <v>0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377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1">
        <v>127</v>
      </c>
      <c r="B182" s="242" t="s">
        <v>1099</v>
      </c>
      <c r="C182" s="252" t="s">
        <v>1100</v>
      </c>
      <c r="D182" s="243" t="s">
        <v>373</v>
      </c>
      <c r="E182" s="244">
        <v>2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0</v>
      </c>
      <c r="O182" s="246">
        <f>ROUND(E182*N182,2)</f>
        <v>0</v>
      </c>
      <c r="P182" s="246">
        <v>0</v>
      </c>
      <c r="Q182" s="246">
        <f>ROUND(E182*P182,2)</f>
        <v>0</v>
      </c>
      <c r="R182" s="246"/>
      <c r="S182" s="246" t="s">
        <v>374</v>
      </c>
      <c r="T182" s="247" t="s">
        <v>375</v>
      </c>
      <c r="U182" s="222">
        <v>0</v>
      </c>
      <c r="V182" s="222">
        <f>ROUND(E182*U182,2)</f>
        <v>0</v>
      </c>
      <c r="W182" s="222"/>
      <c r="X182" s="222" t="s">
        <v>376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377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1">
        <v>128</v>
      </c>
      <c r="B183" s="242" t="s">
        <v>1101</v>
      </c>
      <c r="C183" s="252" t="s">
        <v>1102</v>
      </c>
      <c r="D183" s="243" t="s">
        <v>373</v>
      </c>
      <c r="E183" s="244">
        <v>3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0</v>
      </c>
      <c r="O183" s="246">
        <f>ROUND(E183*N183,2)</f>
        <v>0</v>
      </c>
      <c r="P183" s="246">
        <v>0</v>
      </c>
      <c r="Q183" s="246">
        <f>ROUND(E183*P183,2)</f>
        <v>0</v>
      </c>
      <c r="R183" s="246"/>
      <c r="S183" s="246" t="s">
        <v>374</v>
      </c>
      <c r="T183" s="247" t="s">
        <v>375</v>
      </c>
      <c r="U183" s="222">
        <v>0</v>
      </c>
      <c r="V183" s="222">
        <f>ROUND(E183*U183,2)</f>
        <v>0</v>
      </c>
      <c r="W183" s="222"/>
      <c r="X183" s="222" t="s">
        <v>376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377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1">
        <v>129</v>
      </c>
      <c r="B184" s="242" t="s">
        <v>1103</v>
      </c>
      <c r="C184" s="252" t="s">
        <v>1104</v>
      </c>
      <c r="D184" s="243" t="s">
        <v>373</v>
      </c>
      <c r="E184" s="244">
        <v>14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6">
        <v>0</v>
      </c>
      <c r="O184" s="246">
        <f>ROUND(E184*N184,2)</f>
        <v>0</v>
      </c>
      <c r="P184" s="246">
        <v>0</v>
      </c>
      <c r="Q184" s="246">
        <f>ROUND(E184*P184,2)</f>
        <v>0</v>
      </c>
      <c r="R184" s="246"/>
      <c r="S184" s="246" t="s">
        <v>374</v>
      </c>
      <c r="T184" s="247" t="s">
        <v>375</v>
      </c>
      <c r="U184" s="222">
        <v>0</v>
      </c>
      <c r="V184" s="222">
        <f>ROUND(E184*U184,2)</f>
        <v>0</v>
      </c>
      <c r="W184" s="222"/>
      <c r="X184" s="222" t="s">
        <v>376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377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130</v>
      </c>
      <c r="B185" s="242" t="s">
        <v>1105</v>
      </c>
      <c r="C185" s="252" t="s">
        <v>1106</v>
      </c>
      <c r="D185" s="243" t="s">
        <v>373</v>
      </c>
      <c r="E185" s="244">
        <v>3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6">
        <v>0</v>
      </c>
      <c r="O185" s="246">
        <f>ROUND(E185*N185,2)</f>
        <v>0</v>
      </c>
      <c r="P185" s="246">
        <v>0</v>
      </c>
      <c r="Q185" s="246">
        <f>ROUND(E185*P185,2)</f>
        <v>0</v>
      </c>
      <c r="R185" s="246"/>
      <c r="S185" s="246" t="s">
        <v>374</v>
      </c>
      <c r="T185" s="247" t="s">
        <v>375</v>
      </c>
      <c r="U185" s="222">
        <v>0</v>
      </c>
      <c r="V185" s="222">
        <f>ROUND(E185*U185,2)</f>
        <v>0</v>
      </c>
      <c r="W185" s="222"/>
      <c r="X185" s="222" t="s">
        <v>587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588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131</v>
      </c>
      <c r="B186" s="242" t="s">
        <v>1107</v>
      </c>
      <c r="C186" s="252" t="s">
        <v>1108</v>
      </c>
      <c r="D186" s="243" t="s">
        <v>373</v>
      </c>
      <c r="E186" s="244">
        <v>2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0</v>
      </c>
      <c r="O186" s="246">
        <f>ROUND(E186*N186,2)</f>
        <v>0</v>
      </c>
      <c r="P186" s="246">
        <v>0</v>
      </c>
      <c r="Q186" s="246">
        <f>ROUND(E186*P186,2)</f>
        <v>0</v>
      </c>
      <c r="R186" s="246"/>
      <c r="S186" s="246" t="s">
        <v>374</v>
      </c>
      <c r="T186" s="247" t="s">
        <v>375</v>
      </c>
      <c r="U186" s="222">
        <v>0</v>
      </c>
      <c r="V186" s="222">
        <f>ROUND(E186*U186,2)</f>
        <v>0</v>
      </c>
      <c r="W186" s="222"/>
      <c r="X186" s="222" t="s">
        <v>376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377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">
      <c r="A187" s="224" t="s">
        <v>368</v>
      </c>
      <c r="B187" s="225" t="s">
        <v>187</v>
      </c>
      <c r="C187" s="251" t="s">
        <v>188</v>
      </c>
      <c r="D187" s="226"/>
      <c r="E187" s="227"/>
      <c r="F187" s="228"/>
      <c r="G187" s="228">
        <f>SUMIF(AG188:AG188,"&lt;&gt;NOR",G188:G188)</f>
        <v>0</v>
      </c>
      <c r="H187" s="228"/>
      <c r="I187" s="228">
        <f>SUM(I188:I188)</f>
        <v>0</v>
      </c>
      <c r="J187" s="228"/>
      <c r="K187" s="228">
        <f>SUM(K188:K188)</f>
        <v>0</v>
      </c>
      <c r="L187" s="228"/>
      <c r="M187" s="228">
        <f>SUM(M188:M188)</f>
        <v>0</v>
      </c>
      <c r="N187" s="228"/>
      <c r="O187" s="228">
        <f>SUM(O188:O188)</f>
        <v>0</v>
      </c>
      <c r="P187" s="228"/>
      <c r="Q187" s="228">
        <f>SUM(Q188:Q188)</f>
        <v>0</v>
      </c>
      <c r="R187" s="228"/>
      <c r="S187" s="228"/>
      <c r="T187" s="229"/>
      <c r="U187" s="223"/>
      <c r="V187" s="223">
        <f>SUM(V188:V188)</f>
        <v>0</v>
      </c>
      <c r="W187" s="223"/>
      <c r="X187" s="223"/>
      <c r="AG187" t="s">
        <v>370</v>
      </c>
    </row>
    <row r="188" spans="1:60" outlineLevel="1" x14ac:dyDescent="0.2">
      <c r="A188" s="241">
        <v>132</v>
      </c>
      <c r="B188" s="242" t="s">
        <v>1109</v>
      </c>
      <c r="C188" s="252" t="s">
        <v>1110</v>
      </c>
      <c r="D188" s="243" t="s">
        <v>530</v>
      </c>
      <c r="E188" s="244">
        <v>90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6">
        <v>0</v>
      </c>
      <c r="O188" s="246">
        <f>ROUND(E188*N188,2)</f>
        <v>0</v>
      </c>
      <c r="P188" s="246">
        <v>0</v>
      </c>
      <c r="Q188" s="246">
        <f>ROUND(E188*P188,2)</f>
        <v>0</v>
      </c>
      <c r="R188" s="246"/>
      <c r="S188" s="246" t="s">
        <v>374</v>
      </c>
      <c r="T188" s="247" t="s">
        <v>375</v>
      </c>
      <c r="U188" s="222">
        <v>0</v>
      </c>
      <c r="V188" s="222">
        <f>ROUND(E188*U188,2)</f>
        <v>0</v>
      </c>
      <c r="W188" s="222"/>
      <c r="X188" s="222" t="s">
        <v>376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377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x14ac:dyDescent="0.2">
      <c r="A189" s="224" t="s">
        <v>368</v>
      </c>
      <c r="B189" s="225" t="s">
        <v>189</v>
      </c>
      <c r="C189" s="251" t="s">
        <v>190</v>
      </c>
      <c r="D189" s="226"/>
      <c r="E189" s="227"/>
      <c r="F189" s="228"/>
      <c r="G189" s="228">
        <f>SUMIF(AG190:AG190,"&lt;&gt;NOR",G190:G190)</f>
        <v>0</v>
      </c>
      <c r="H189" s="228"/>
      <c r="I189" s="228">
        <f>SUM(I190:I190)</f>
        <v>0</v>
      </c>
      <c r="J189" s="228"/>
      <c r="K189" s="228">
        <f>SUM(K190:K190)</f>
        <v>0</v>
      </c>
      <c r="L189" s="228"/>
      <c r="M189" s="228">
        <f>SUM(M190:M190)</f>
        <v>0</v>
      </c>
      <c r="N189" s="228"/>
      <c r="O189" s="228">
        <f>SUM(O190:O190)</f>
        <v>0</v>
      </c>
      <c r="P189" s="228"/>
      <c r="Q189" s="228">
        <f>SUM(Q190:Q190)</f>
        <v>0</v>
      </c>
      <c r="R189" s="228"/>
      <c r="S189" s="228"/>
      <c r="T189" s="229"/>
      <c r="U189" s="223"/>
      <c r="V189" s="223">
        <f>SUM(V190:V190)</f>
        <v>0</v>
      </c>
      <c r="W189" s="223"/>
      <c r="X189" s="223"/>
      <c r="AG189" t="s">
        <v>370</v>
      </c>
    </row>
    <row r="190" spans="1:60" outlineLevel="1" x14ac:dyDescent="0.2">
      <c r="A190" s="241">
        <v>133</v>
      </c>
      <c r="B190" s="242" t="s">
        <v>1111</v>
      </c>
      <c r="C190" s="252" t="s">
        <v>1112</v>
      </c>
      <c r="D190" s="243" t="s">
        <v>530</v>
      </c>
      <c r="E190" s="244">
        <v>86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6">
        <v>0</v>
      </c>
      <c r="O190" s="246">
        <f>ROUND(E190*N190,2)</f>
        <v>0</v>
      </c>
      <c r="P190" s="246">
        <v>0</v>
      </c>
      <c r="Q190" s="246">
        <f>ROUND(E190*P190,2)</f>
        <v>0</v>
      </c>
      <c r="R190" s="246"/>
      <c r="S190" s="246" t="s">
        <v>374</v>
      </c>
      <c r="T190" s="247" t="s">
        <v>375</v>
      </c>
      <c r="U190" s="222">
        <v>0</v>
      </c>
      <c r="V190" s="222">
        <f>ROUND(E190*U190,2)</f>
        <v>0</v>
      </c>
      <c r="W190" s="222"/>
      <c r="X190" s="222" t="s">
        <v>376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377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x14ac:dyDescent="0.2">
      <c r="A191" s="224" t="s">
        <v>368</v>
      </c>
      <c r="B191" s="225" t="s">
        <v>191</v>
      </c>
      <c r="C191" s="251" t="s">
        <v>192</v>
      </c>
      <c r="D191" s="226"/>
      <c r="E191" s="227"/>
      <c r="F191" s="228"/>
      <c r="G191" s="228">
        <f>SUMIF(AG192:AG193,"&lt;&gt;NOR",G192:G193)</f>
        <v>0</v>
      </c>
      <c r="H191" s="228"/>
      <c r="I191" s="228">
        <f>SUM(I192:I193)</f>
        <v>0</v>
      </c>
      <c r="J191" s="228"/>
      <c r="K191" s="228">
        <f>SUM(K192:K193)</f>
        <v>0</v>
      </c>
      <c r="L191" s="228"/>
      <c r="M191" s="228">
        <f>SUM(M192:M193)</f>
        <v>0</v>
      </c>
      <c r="N191" s="228"/>
      <c r="O191" s="228">
        <f>SUM(O192:O193)</f>
        <v>0</v>
      </c>
      <c r="P191" s="228"/>
      <c r="Q191" s="228">
        <f>SUM(Q192:Q193)</f>
        <v>0</v>
      </c>
      <c r="R191" s="228"/>
      <c r="S191" s="228"/>
      <c r="T191" s="229"/>
      <c r="U191" s="223"/>
      <c r="V191" s="223">
        <f>SUM(V192:V193)</f>
        <v>0</v>
      </c>
      <c r="W191" s="223"/>
      <c r="X191" s="223"/>
      <c r="AG191" t="s">
        <v>370</v>
      </c>
    </row>
    <row r="192" spans="1:60" outlineLevel="1" x14ac:dyDescent="0.2">
      <c r="A192" s="241">
        <v>134</v>
      </c>
      <c r="B192" s="242" t="s">
        <v>1113</v>
      </c>
      <c r="C192" s="252" t="s">
        <v>1114</v>
      </c>
      <c r="D192" s="243" t="s">
        <v>901</v>
      </c>
      <c r="E192" s="244">
        <v>30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 t="s">
        <v>374</v>
      </c>
      <c r="T192" s="247" t="s">
        <v>375</v>
      </c>
      <c r="U192" s="222">
        <v>0</v>
      </c>
      <c r="V192" s="222">
        <f>ROUND(E192*U192,2)</f>
        <v>0</v>
      </c>
      <c r="W192" s="222"/>
      <c r="X192" s="222" t="s">
        <v>376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377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1">
        <v>135</v>
      </c>
      <c r="B193" s="242" t="s">
        <v>1115</v>
      </c>
      <c r="C193" s="252" t="s">
        <v>1116</v>
      </c>
      <c r="D193" s="243" t="s">
        <v>901</v>
      </c>
      <c r="E193" s="244">
        <v>30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6">
        <v>0</v>
      </c>
      <c r="O193" s="246">
        <f>ROUND(E193*N193,2)</f>
        <v>0</v>
      </c>
      <c r="P193" s="246">
        <v>0</v>
      </c>
      <c r="Q193" s="246">
        <f>ROUND(E193*P193,2)</f>
        <v>0</v>
      </c>
      <c r="R193" s="246"/>
      <c r="S193" s="246" t="s">
        <v>374</v>
      </c>
      <c r="T193" s="247" t="s">
        <v>375</v>
      </c>
      <c r="U193" s="222">
        <v>0</v>
      </c>
      <c r="V193" s="222">
        <f>ROUND(E193*U193,2)</f>
        <v>0</v>
      </c>
      <c r="W193" s="222"/>
      <c r="X193" s="222" t="s">
        <v>376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377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x14ac:dyDescent="0.2">
      <c r="A194" s="224" t="s">
        <v>368</v>
      </c>
      <c r="B194" s="225" t="s">
        <v>193</v>
      </c>
      <c r="C194" s="251" t="s">
        <v>194</v>
      </c>
      <c r="D194" s="226"/>
      <c r="E194" s="227"/>
      <c r="F194" s="228"/>
      <c r="G194" s="228">
        <f>SUMIF(AG195:AG200,"&lt;&gt;NOR",G195:G200)</f>
        <v>0</v>
      </c>
      <c r="H194" s="228"/>
      <c r="I194" s="228">
        <f>SUM(I195:I200)</f>
        <v>0</v>
      </c>
      <c r="J194" s="228"/>
      <c r="K194" s="228">
        <f>SUM(K195:K200)</f>
        <v>0</v>
      </c>
      <c r="L194" s="228"/>
      <c r="M194" s="228">
        <f>SUM(M195:M200)</f>
        <v>0</v>
      </c>
      <c r="N194" s="228"/>
      <c r="O194" s="228">
        <f>SUM(O195:O200)</f>
        <v>0</v>
      </c>
      <c r="P194" s="228"/>
      <c r="Q194" s="228">
        <f>SUM(Q195:Q200)</f>
        <v>0</v>
      </c>
      <c r="R194" s="228"/>
      <c r="S194" s="228"/>
      <c r="T194" s="229"/>
      <c r="U194" s="223"/>
      <c r="V194" s="223">
        <f>SUM(V195:V200)</f>
        <v>0</v>
      </c>
      <c r="W194" s="223"/>
      <c r="X194" s="223"/>
      <c r="AG194" t="s">
        <v>370</v>
      </c>
    </row>
    <row r="195" spans="1:60" outlineLevel="1" x14ac:dyDescent="0.2">
      <c r="A195" s="241">
        <v>136</v>
      </c>
      <c r="B195" s="242" t="s">
        <v>1117</v>
      </c>
      <c r="C195" s="252" t="s">
        <v>1118</v>
      </c>
      <c r="D195" s="243" t="s">
        <v>901</v>
      </c>
      <c r="E195" s="244">
        <v>11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6">
        <v>0</v>
      </c>
      <c r="O195" s="246">
        <f>ROUND(E195*N195,2)</f>
        <v>0</v>
      </c>
      <c r="P195" s="246">
        <v>0</v>
      </c>
      <c r="Q195" s="246">
        <f>ROUND(E195*P195,2)</f>
        <v>0</v>
      </c>
      <c r="R195" s="246"/>
      <c r="S195" s="246" t="s">
        <v>374</v>
      </c>
      <c r="T195" s="247" t="s">
        <v>375</v>
      </c>
      <c r="U195" s="222">
        <v>0</v>
      </c>
      <c r="V195" s="222">
        <f>ROUND(E195*U195,2)</f>
        <v>0</v>
      </c>
      <c r="W195" s="222"/>
      <c r="X195" s="222" t="s">
        <v>376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377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1">
        <v>137</v>
      </c>
      <c r="B196" s="242" t="s">
        <v>1119</v>
      </c>
      <c r="C196" s="252" t="s">
        <v>1120</v>
      </c>
      <c r="D196" s="243" t="s">
        <v>901</v>
      </c>
      <c r="E196" s="244">
        <v>1</v>
      </c>
      <c r="F196" s="245"/>
      <c r="G196" s="246">
        <f>ROUND(E196*F196,2)</f>
        <v>0</v>
      </c>
      <c r="H196" s="245"/>
      <c r="I196" s="246">
        <f>ROUND(E196*H196,2)</f>
        <v>0</v>
      </c>
      <c r="J196" s="245"/>
      <c r="K196" s="246">
        <f>ROUND(E196*J196,2)</f>
        <v>0</v>
      </c>
      <c r="L196" s="246">
        <v>21</v>
      </c>
      <c r="M196" s="246">
        <f>G196*(1+L196/100)</f>
        <v>0</v>
      </c>
      <c r="N196" s="246">
        <v>0</v>
      </c>
      <c r="O196" s="246">
        <f>ROUND(E196*N196,2)</f>
        <v>0</v>
      </c>
      <c r="P196" s="246">
        <v>0</v>
      </c>
      <c r="Q196" s="246">
        <f>ROUND(E196*P196,2)</f>
        <v>0</v>
      </c>
      <c r="R196" s="246"/>
      <c r="S196" s="246" t="s">
        <v>374</v>
      </c>
      <c r="T196" s="247" t="s">
        <v>375</v>
      </c>
      <c r="U196" s="222">
        <v>0</v>
      </c>
      <c r="V196" s="222">
        <f>ROUND(E196*U196,2)</f>
        <v>0</v>
      </c>
      <c r="W196" s="222"/>
      <c r="X196" s="222" t="s">
        <v>376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377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41">
        <v>138</v>
      </c>
      <c r="B197" s="242" t="s">
        <v>1121</v>
      </c>
      <c r="C197" s="252" t="s">
        <v>1122</v>
      </c>
      <c r="D197" s="243" t="s">
        <v>901</v>
      </c>
      <c r="E197" s="244">
        <v>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0</v>
      </c>
      <c r="O197" s="246">
        <f>ROUND(E197*N197,2)</f>
        <v>0</v>
      </c>
      <c r="P197" s="246">
        <v>0</v>
      </c>
      <c r="Q197" s="246">
        <f>ROUND(E197*P197,2)</f>
        <v>0</v>
      </c>
      <c r="R197" s="246"/>
      <c r="S197" s="246" t="s">
        <v>374</v>
      </c>
      <c r="T197" s="247" t="s">
        <v>375</v>
      </c>
      <c r="U197" s="222">
        <v>0</v>
      </c>
      <c r="V197" s="222">
        <f>ROUND(E197*U197,2)</f>
        <v>0</v>
      </c>
      <c r="W197" s="222"/>
      <c r="X197" s="222" t="s">
        <v>376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377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1">
        <v>139</v>
      </c>
      <c r="B198" s="242" t="s">
        <v>1123</v>
      </c>
      <c r="C198" s="252" t="s">
        <v>1124</v>
      </c>
      <c r="D198" s="243" t="s">
        <v>530</v>
      </c>
      <c r="E198" s="244">
        <v>488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0</v>
      </c>
      <c r="O198" s="246">
        <f>ROUND(E198*N198,2)</f>
        <v>0</v>
      </c>
      <c r="P198" s="246">
        <v>0</v>
      </c>
      <c r="Q198" s="246">
        <f>ROUND(E198*P198,2)</f>
        <v>0</v>
      </c>
      <c r="R198" s="246"/>
      <c r="S198" s="246" t="s">
        <v>374</v>
      </c>
      <c r="T198" s="247" t="s">
        <v>375</v>
      </c>
      <c r="U198" s="222">
        <v>0</v>
      </c>
      <c r="V198" s="222">
        <f>ROUND(E198*U198,2)</f>
        <v>0</v>
      </c>
      <c r="W198" s="222"/>
      <c r="X198" s="222" t="s">
        <v>376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377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41">
        <v>140</v>
      </c>
      <c r="B199" s="242" t="s">
        <v>1125</v>
      </c>
      <c r="C199" s="252" t="s">
        <v>1126</v>
      </c>
      <c r="D199" s="243" t="s">
        <v>901</v>
      </c>
      <c r="E199" s="244">
        <v>16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 t="s">
        <v>374</v>
      </c>
      <c r="T199" s="247" t="s">
        <v>375</v>
      </c>
      <c r="U199" s="222">
        <v>0</v>
      </c>
      <c r="V199" s="222">
        <f>ROUND(E199*U199,2)</f>
        <v>0</v>
      </c>
      <c r="W199" s="222"/>
      <c r="X199" s="222" t="s">
        <v>587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588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41">
        <v>141</v>
      </c>
      <c r="B200" s="242" t="s">
        <v>1127</v>
      </c>
      <c r="C200" s="252" t="s">
        <v>1128</v>
      </c>
      <c r="D200" s="243" t="s">
        <v>901</v>
      </c>
      <c r="E200" s="244">
        <v>1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6">
        <v>0</v>
      </c>
      <c r="O200" s="246">
        <f>ROUND(E200*N200,2)</f>
        <v>0</v>
      </c>
      <c r="P200" s="246">
        <v>0</v>
      </c>
      <c r="Q200" s="246">
        <f>ROUND(E200*P200,2)</f>
        <v>0</v>
      </c>
      <c r="R200" s="246"/>
      <c r="S200" s="246" t="s">
        <v>374</v>
      </c>
      <c r="T200" s="247" t="s">
        <v>375</v>
      </c>
      <c r="U200" s="222">
        <v>0</v>
      </c>
      <c r="V200" s="222">
        <f>ROUND(E200*U200,2)</f>
        <v>0</v>
      </c>
      <c r="W200" s="222"/>
      <c r="X200" s="222" t="s">
        <v>376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377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x14ac:dyDescent="0.2">
      <c r="A201" s="224" t="s">
        <v>368</v>
      </c>
      <c r="B201" s="225" t="s">
        <v>195</v>
      </c>
      <c r="C201" s="251" t="s">
        <v>196</v>
      </c>
      <c r="D201" s="226"/>
      <c r="E201" s="227"/>
      <c r="F201" s="228"/>
      <c r="G201" s="228">
        <f>SUMIF(AG202:AG203,"&lt;&gt;NOR",G202:G203)</f>
        <v>0</v>
      </c>
      <c r="H201" s="228"/>
      <c r="I201" s="228">
        <f>SUM(I202:I203)</f>
        <v>0</v>
      </c>
      <c r="J201" s="228"/>
      <c r="K201" s="228">
        <f>SUM(K202:K203)</f>
        <v>0</v>
      </c>
      <c r="L201" s="228"/>
      <c r="M201" s="228">
        <f>SUM(M202:M203)</f>
        <v>0</v>
      </c>
      <c r="N201" s="228"/>
      <c r="O201" s="228">
        <f>SUM(O202:O203)</f>
        <v>0</v>
      </c>
      <c r="P201" s="228"/>
      <c r="Q201" s="228">
        <f>SUM(Q202:Q203)</f>
        <v>0</v>
      </c>
      <c r="R201" s="228"/>
      <c r="S201" s="228"/>
      <c r="T201" s="229"/>
      <c r="U201" s="223"/>
      <c r="V201" s="223">
        <f>SUM(V202:V203)</f>
        <v>0</v>
      </c>
      <c r="W201" s="223"/>
      <c r="X201" s="223"/>
      <c r="AG201" t="s">
        <v>370</v>
      </c>
    </row>
    <row r="202" spans="1:60" outlineLevel="1" x14ac:dyDescent="0.2">
      <c r="A202" s="241">
        <v>142</v>
      </c>
      <c r="B202" s="242" t="s">
        <v>1129</v>
      </c>
      <c r="C202" s="252" t="s">
        <v>1130</v>
      </c>
      <c r="D202" s="243" t="s">
        <v>901</v>
      </c>
      <c r="E202" s="244">
        <v>312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6">
        <v>0</v>
      </c>
      <c r="O202" s="246">
        <f>ROUND(E202*N202,2)</f>
        <v>0</v>
      </c>
      <c r="P202" s="246">
        <v>0</v>
      </c>
      <c r="Q202" s="246">
        <f>ROUND(E202*P202,2)</f>
        <v>0</v>
      </c>
      <c r="R202" s="246"/>
      <c r="S202" s="246" t="s">
        <v>374</v>
      </c>
      <c r="T202" s="247" t="s">
        <v>375</v>
      </c>
      <c r="U202" s="222">
        <v>0</v>
      </c>
      <c r="V202" s="222">
        <f>ROUND(E202*U202,2)</f>
        <v>0</v>
      </c>
      <c r="W202" s="222"/>
      <c r="X202" s="222" t="s">
        <v>376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1">
        <v>143</v>
      </c>
      <c r="B203" s="242" t="s">
        <v>1131</v>
      </c>
      <c r="C203" s="252" t="s">
        <v>1132</v>
      </c>
      <c r="D203" s="243" t="s">
        <v>901</v>
      </c>
      <c r="E203" s="244">
        <v>24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6">
        <v>0</v>
      </c>
      <c r="O203" s="246">
        <f>ROUND(E203*N203,2)</f>
        <v>0</v>
      </c>
      <c r="P203" s="246">
        <v>0</v>
      </c>
      <c r="Q203" s="246">
        <f>ROUND(E203*P203,2)</f>
        <v>0</v>
      </c>
      <c r="R203" s="246"/>
      <c r="S203" s="246" t="s">
        <v>374</v>
      </c>
      <c r="T203" s="247" t="s">
        <v>375</v>
      </c>
      <c r="U203" s="222">
        <v>0</v>
      </c>
      <c r="V203" s="222">
        <f>ROUND(E203*U203,2)</f>
        <v>0</v>
      </c>
      <c r="W203" s="222"/>
      <c r="X203" s="222" t="s">
        <v>376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377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x14ac:dyDescent="0.2">
      <c r="A204" s="224" t="s">
        <v>368</v>
      </c>
      <c r="B204" s="225" t="s">
        <v>197</v>
      </c>
      <c r="C204" s="251" t="s">
        <v>198</v>
      </c>
      <c r="D204" s="226"/>
      <c r="E204" s="227"/>
      <c r="F204" s="228"/>
      <c r="G204" s="228">
        <f>SUMIF(AG205:AG214,"&lt;&gt;NOR",G205:G214)</f>
        <v>0</v>
      </c>
      <c r="H204" s="228"/>
      <c r="I204" s="228">
        <f>SUM(I205:I214)</f>
        <v>0</v>
      </c>
      <c r="J204" s="228"/>
      <c r="K204" s="228">
        <f>SUM(K205:K214)</f>
        <v>0</v>
      </c>
      <c r="L204" s="228"/>
      <c r="M204" s="228">
        <f>SUM(M205:M214)</f>
        <v>0</v>
      </c>
      <c r="N204" s="228"/>
      <c r="O204" s="228">
        <f>SUM(O205:O214)</f>
        <v>0</v>
      </c>
      <c r="P204" s="228"/>
      <c r="Q204" s="228">
        <f>SUM(Q205:Q214)</f>
        <v>0</v>
      </c>
      <c r="R204" s="228"/>
      <c r="S204" s="228"/>
      <c r="T204" s="229"/>
      <c r="U204" s="223"/>
      <c r="V204" s="223">
        <f>SUM(V205:V214)</f>
        <v>0</v>
      </c>
      <c r="W204" s="223"/>
      <c r="X204" s="223"/>
      <c r="AG204" t="s">
        <v>370</v>
      </c>
    </row>
    <row r="205" spans="1:60" outlineLevel="1" x14ac:dyDescent="0.2">
      <c r="A205" s="241">
        <v>144</v>
      </c>
      <c r="B205" s="242" t="s">
        <v>1133</v>
      </c>
      <c r="C205" s="252" t="s">
        <v>1134</v>
      </c>
      <c r="D205" s="243" t="s">
        <v>901</v>
      </c>
      <c r="E205" s="244">
        <v>12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0</v>
      </c>
      <c r="O205" s="246">
        <f>ROUND(E205*N205,2)</f>
        <v>0</v>
      </c>
      <c r="P205" s="246">
        <v>0</v>
      </c>
      <c r="Q205" s="246">
        <f>ROUND(E205*P205,2)</f>
        <v>0</v>
      </c>
      <c r="R205" s="246"/>
      <c r="S205" s="246" t="s">
        <v>374</v>
      </c>
      <c r="T205" s="247" t="s">
        <v>375</v>
      </c>
      <c r="U205" s="222">
        <v>0</v>
      </c>
      <c r="V205" s="222">
        <f>ROUND(E205*U205,2)</f>
        <v>0</v>
      </c>
      <c r="W205" s="222"/>
      <c r="X205" s="222" t="s">
        <v>376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377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41">
        <v>145</v>
      </c>
      <c r="B206" s="242" t="s">
        <v>1135</v>
      </c>
      <c r="C206" s="252" t="s">
        <v>1136</v>
      </c>
      <c r="D206" s="243" t="s">
        <v>901</v>
      </c>
      <c r="E206" s="244">
        <v>124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0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 t="s">
        <v>374</v>
      </c>
      <c r="T206" s="247" t="s">
        <v>375</v>
      </c>
      <c r="U206" s="222">
        <v>0</v>
      </c>
      <c r="V206" s="222">
        <f>ROUND(E206*U206,2)</f>
        <v>0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377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41">
        <v>146</v>
      </c>
      <c r="B207" s="242" t="s">
        <v>1137</v>
      </c>
      <c r="C207" s="252" t="s">
        <v>1138</v>
      </c>
      <c r="D207" s="243" t="s">
        <v>901</v>
      </c>
      <c r="E207" s="244">
        <v>12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6">
        <v>0</v>
      </c>
      <c r="O207" s="246">
        <f>ROUND(E207*N207,2)</f>
        <v>0</v>
      </c>
      <c r="P207" s="246">
        <v>0</v>
      </c>
      <c r="Q207" s="246">
        <f>ROUND(E207*P207,2)</f>
        <v>0</v>
      </c>
      <c r="R207" s="246"/>
      <c r="S207" s="246" t="s">
        <v>374</v>
      </c>
      <c r="T207" s="247" t="s">
        <v>375</v>
      </c>
      <c r="U207" s="222">
        <v>0</v>
      </c>
      <c r="V207" s="222">
        <f>ROUND(E207*U207,2)</f>
        <v>0</v>
      </c>
      <c r="W207" s="222"/>
      <c r="X207" s="222" t="s">
        <v>376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377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41">
        <v>147</v>
      </c>
      <c r="B208" s="242" t="s">
        <v>1139</v>
      </c>
      <c r="C208" s="252" t="s">
        <v>1140</v>
      </c>
      <c r="D208" s="243" t="s">
        <v>901</v>
      </c>
      <c r="E208" s="244">
        <v>24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6">
        <v>0</v>
      </c>
      <c r="O208" s="246">
        <f>ROUND(E208*N208,2)</f>
        <v>0</v>
      </c>
      <c r="P208" s="246">
        <v>0</v>
      </c>
      <c r="Q208" s="246">
        <f>ROUND(E208*P208,2)</f>
        <v>0</v>
      </c>
      <c r="R208" s="246"/>
      <c r="S208" s="246" t="s">
        <v>374</v>
      </c>
      <c r="T208" s="247" t="s">
        <v>375</v>
      </c>
      <c r="U208" s="222">
        <v>0</v>
      </c>
      <c r="V208" s="222">
        <f>ROUND(E208*U208,2)</f>
        <v>0</v>
      </c>
      <c r="W208" s="222"/>
      <c r="X208" s="222" t="s">
        <v>376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377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41">
        <v>148</v>
      </c>
      <c r="B209" s="242" t="s">
        <v>1141</v>
      </c>
      <c r="C209" s="252" t="s">
        <v>1142</v>
      </c>
      <c r="D209" s="243" t="s">
        <v>901</v>
      </c>
      <c r="E209" s="244">
        <v>8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6">
        <v>0</v>
      </c>
      <c r="O209" s="246">
        <f>ROUND(E209*N209,2)</f>
        <v>0</v>
      </c>
      <c r="P209" s="246">
        <v>0</v>
      </c>
      <c r="Q209" s="246">
        <f>ROUND(E209*P209,2)</f>
        <v>0</v>
      </c>
      <c r="R209" s="246"/>
      <c r="S209" s="246" t="s">
        <v>374</v>
      </c>
      <c r="T209" s="247" t="s">
        <v>375</v>
      </c>
      <c r="U209" s="222">
        <v>0</v>
      </c>
      <c r="V209" s="222">
        <f>ROUND(E209*U209,2)</f>
        <v>0</v>
      </c>
      <c r="W209" s="222"/>
      <c r="X209" s="222" t="s">
        <v>376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377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41">
        <v>149</v>
      </c>
      <c r="B210" s="242" t="s">
        <v>1143</v>
      </c>
      <c r="C210" s="252" t="s">
        <v>1144</v>
      </c>
      <c r="D210" s="243" t="s">
        <v>901</v>
      </c>
      <c r="E210" s="244">
        <v>7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6">
        <v>0</v>
      </c>
      <c r="O210" s="246">
        <f>ROUND(E210*N210,2)</f>
        <v>0</v>
      </c>
      <c r="P210" s="246">
        <v>0</v>
      </c>
      <c r="Q210" s="246">
        <f>ROUND(E210*P210,2)</f>
        <v>0</v>
      </c>
      <c r="R210" s="246"/>
      <c r="S210" s="246" t="s">
        <v>374</v>
      </c>
      <c r="T210" s="247" t="s">
        <v>375</v>
      </c>
      <c r="U210" s="222">
        <v>0</v>
      </c>
      <c r="V210" s="222">
        <f>ROUND(E210*U210,2)</f>
        <v>0</v>
      </c>
      <c r="W210" s="222"/>
      <c r="X210" s="222" t="s">
        <v>376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377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41">
        <v>150</v>
      </c>
      <c r="B211" s="242" t="s">
        <v>1145</v>
      </c>
      <c r="C211" s="252" t="s">
        <v>1146</v>
      </c>
      <c r="D211" s="243" t="s">
        <v>901</v>
      </c>
      <c r="E211" s="244">
        <v>10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0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 t="s">
        <v>374</v>
      </c>
      <c r="T211" s="247" t="s">
        <v>375</v>
      </c>
      <c r="U211" s="222">
        <v>0</v>
      </c>
      <c r="V211" s="222">
        <f>ROUND(E211*U211,2)</f>
        <v>0</v>
      </c>
      <c r="W211" s="222"/>
      <c r="X211" s="222" t="s">
        <v>376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377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41">
        <v>151</v>
      </c>
      <c r="B212" s="242" t="s">
        <v>1147</v>
      </c>
      <c r="C212" s="252" t="s">
        <v>1148</v>
      </c>
      <c r="D212" s="243" t="s">
        <v>901</v>
      </c>
      <c r="E212" s="244">
        <v>10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0</v>
      </c>
      <c r="O212" s="246">
        <f>ROUND(E212*N212,2)</f>
        <v>0</v>
      </c>
      <c r="P212" s="246">
        <v>0</v>
      </c>
      <c r="Q212" s="246">
        <f>ROUND(E212*P212,2)</f>
        <v>0</v>
      </c>
      <c r="R212" s="246"/>
      <c r="S212" s="246" t="s">
        <v>374</v>
      </c>
      <c r="T212" s="247" t="s">
        <v>375</v>
      </c>
      <c r="U212" s="222">
        <v>0</v>
      </c>
      <c r="V212" s="222">
        <f>ROUND(E212*U212,2)</f>
        <v>0</v>
      </c>
      <c r="W212" s="222"/>
      <c r="X212" s="222" t="s">
        <v>376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377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1">
        <v>152</v>
      </c>
      <c r="B213" s="242" t="s">
        <v>1149</v>
      </c>
      <c r="C213" s="252" t="s">
        <v>1150</v>
      </c>
      <c r="D213" s="243" t="s">
        <v>530</v>
      </c>
      <c r="E213" s="244">
        <v>110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0</v>
      </c>
      <c r="O213" s="246">
        <f>ROUND(E213*N213,2)</f>
        <v>0</v>
      </c>
      <c r="P213" s="246">
        <v>0</v>
      </c>
      <c r="Q213" s="246">
        <f>ROUND(E213*P213,2)</f>
        <v>0</v>
      </c>
      <c r="R213" s="246"/>
      <c r="S213" s="246" t="s">
        <v>374</v>
      </c>
      <c r="T213" s="247" t="s">
        <v>375</v>
      </c>
      <c r="U213" s="222">
        <v>0</v>
      </c>
      <c r="V213" s="222">
        <f>ROUND(E213*U213,2)</f>
        <v>0</v>
      </c>
      <c r="W213" s="222"/>
      <c r="X213" s="222" t="s">
        <v>376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377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1">
        <v>153</v>
      </c>
      <c r="B214" s="242" t="s">
        <v>1151</v>
      </c>
      <c r="C214" s="252" t="s">
        <v>1152</v>
      </c>
      <c r="D214" s="243" t="s">
        <v>594</v>
      </c>
      <c r="E214" s="244">
        <v>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 t="s">
        <v>374</v>
      </c>
      <c r="T214" s="247" t="s">
        <v>375</v>
      </c>
      <c r="U214" s="222">
        <v>0</v>
      </c>
      <c r="V214" s="222">
        <f>ROUND(E214*U214,2)</f>
        <v>0</v>
      </c>
      <c r="W214" s="222"/>
      <c r="X214" s="222" t="s">
        <v>376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377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x14ac:dyDescent="0.2">
      <c r="A215" s="224" t="s">
        <v>368</v>
      </c>
      <c r="B215" s="225" t="s">
        <v>199</v>
      </c>
      <c r="C215" s="251" t="s">
        <v>200</v>
      </c>
      <c r="D215" s="226"/>
      <c r="E215" s="227"/>
      <c r="F215" s="228"/>
      <c r="G215" s="228">
        <f>SUMIF(AG216:AG218,"&lt;&gt;NOR",G216:G218)</f>
        <v>0</v>
      </c>
      <c r="H215" s="228"/>
      <c r="I215" s="228">
        <f>SUM(I216:I218)</f>
        <v>0</v>
      </c>
      <c r="J215" s="228"/>
      <c r="K215" s="228">
        <f>SUM(K216:K218)</f>
        <v>0</v>
      </c>
      <c r="L215" s="228"/>
      <c r="M215" s="228">
        <f>SUM(M216:M218)</f>
        <v>0</v>
      </c>
      <c r="N215" s="228"/>
      <c r="O215" s="228">
        <f>SUM(O216:O218)</f>
        <v>0</v>
      </c>
      <c r="P215" s="228"/>
      <c r="Q215" s="228">
        <f>SUM(Q216:Q218)</f>
        <v>0</v>
      </c>
      <c r="R215" s="228"/>
      <c r="S215" s="228"/>
      <c r="T215" s="229"/>
      <c r="U215" s="223"/>
      <c r="V215" s="223">
        <f>SUM(V216:V218)</f>
        <v>0</v>
      </c>
      <c r="W215" s="223"/>
      <c r="X215" s="223"/>
      <c r="AG215" t="s">
        <v>370</v>
      </c>
    </row>
    <row r="216" spans="1:60" outlineLevel="1" x14ac:dyDescent="0.2">
      <c r="A216" s="241">
        <v>154</v>
      </c>
      <c r="B216" s="242" t="s">
        <v>1153</v>
      </c>
      <c r="C216" s="252" t="s">
        <v>1154</v>
      </c>
      <c r="D216" s="243" t="s">
        <v>901</v>
      </c>
      <c r="E216" s="244">
        <v>204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6"/>
      <c r="S216" s="246" t="s">
        <v>374</v>
      </c>
      <c r="T216" s="247" t="s">
        <v>375</v>
      </c>
      <c r="U216" s="222">
        <v>0</v>
      </c>
      <c r="V216" s="222">
        <f>ROUND(E216*U216,2)</f>
        <v>0</v>
      </c>
      <c r="W216" s="222"/>
      <c r="X216" s="222" t="s">
        <v>376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377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41">
        <v>155</v>
      </c>
      <c r="B217" s="242" t="s">
        <v>1155</v>
      </c>
      <c r="C217" s="252" t="s">
        <v>1156</v>
      </c>
      <c r="D217" s="243" t="s">
        <v>901</v>
      </c>
      <c r="E217" s="244">
        <v>70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0</v>
      </c>
      <c r="O217" s="246">
        <f>ROUND(E217*N217,2)</f>
        <v>0</v>
      </c>
      <c r="P217" s="246">
        <v>0</v>
      </c>
      <c r="Q217" s="246">
        <f>ROUND(E217*P217,2)</f>
        <v>0</v>
      </c>
      <c r="R217" s="246"/>
      <c r="S217" s="246" t="s">
        <v>374</v>
      </c>
      <c r="T217" s="247" t="s">
        <v>375</v>
      </c>
      <c r="U217" s="222">
        <v>0</v>
      </c>
      <c r="V217" s="222">
        <f>ROUND(E217*U217,2)</f>
        <v>0</v>
      </c>
      <c r="W217" s="222"/>
      <c r="X217" s="222" t="s">
        <v>376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377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41">
        <v>156</v>
      </c>
      <c r="B218" s="242" t="s">
        <v>1157</v>
      </c>
      <c r="C218" s="252" t="s">
        <v>1158</v>
      </c>
      <c r="D218" s="243" t="s">
        <v>901</v>
      </c>
      <c r="E218" s="244">
        <v>73</v>
      </c>
      <c r="F218" s="245"/>
      <c r="G218" s="246">
        <f>ROUND(E218*F218,2)</f>
        <v>0</v>
      </c>
      <c r="H218" s="245"/>
      <c r="I218" s="246">
        <f>ROUND(E218*H218,2)</f>
        <v>0</v>
      </c>
      <c r="J218" s="245"/>
      <c r="K218" s="246">
        <f>ROUND(E218*J218,2)</f>
        <v>0</v>
      </c>
      <c r="L218" s="246">
        <v>21</v>
      </c>
      <c r="M218" s="246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6"/>
      <c r="S218" s="246" t="s">
        <v>374</v>
      </c>
      <c r="T218" s="247" t="s">
        <v>375</v>
      </c>
      <c r="U218" s="222">
        <v>0</v>
      </c>
      <c r="V218" s="222">
        <f>ROUND(E218*U218,2)</f>
        <v>0</v>
      </c>
      <c r="W218" s="222"/>
      <c r="X218" s="222" t="s">
        <v>376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377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24" t="s">
        <v>368</v>
      </c>
      <c r="B219" s="225" t="s">
        <v>203</v>
      </c>
      <c r="C219" s="251" t="s">
        <v>204</v>
      </c>
      <c r="D219" s="226"/>
      <c r="E219" s="227"/>
      <c r="F219" s="228"/>
      <c r="G219" s="228">
        <f>SUMIF(AG220:AG220,"&lt;&gt;NOR",G220:G220)</f>
        <v>0</v>
      </c>
      <c r="H219" s="228"/>
      <c r="I219" s="228">
        <f>SUM(I220:I220)</f>
        <v>0</v>
      </c>
      <c r="J219" s="228"/>
      <c r="K219" s="228">
        <f>SUM(K220:K220)</f>
        <v>0</v>
      </c>
      <c r="L219" s="228"/>
      <c r="M219" s="228">
        <f>SUM(M220:M220)</f>
        <v>0</v>
      </c>
      <c r="N219" s="228"/>
      <c r="O219" s="228">
        <f>SUM(O220:O220)</f>
        <v>0</v>
      </c>
      <c r="P219" s="228"/>
      <c r="Q219" s="228">
        <f>SUM(Q220:Q220)</f>
        <v>0</v>
      </c>
      <c r="R219" s="228"/>
      <c r="S219" s="228"/>
      <c r="T219" s="229"/>
      <c r="U219" s="223"/>
      <c r="V219" s="223">
        <f>SUM(V220:V220)</f>
        <v>0</v>
      </c>
      <c r="W219" s="223"/>
      <c r="X219" s="223"/>
      <c r="AG219" t="s">
        <v>370</v>
      </c>
    </row>
    <row r="220" spans="1:60" outlineLevel="1" x14ac:dyDescent="0.2">
      <c r="A220" s="241">
        <v>157</v>
      </c>
      <c r="B220" s="242" t="s">
        <v>1159</v>
      </c>
      <c r="C220" s="252" t="s">
        <v>1160</v>
      </c>
      <c r="D220" s="243" t="s">
        <v>901</v>
      </c>
      <c r="E220" s="244">
        <v>12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6">
        <v>0</v>
      </c>
      <c r="O220" s="246">
        <f>ROUND(E220*N220,2)</f>
        <v>0</v>
      </c>
      <c r="P220" s="246">
        <v>0</v>
      </c>
      <c r="Q220" s="246">
        <f>ROUND(E220*P220,2)</f>
        <v>0</v>
      </c>
      <c r="R220" s="246"/>
      <c r="S220" s="246" t="s">
        <v>374</v>
      </c>
      <c r="T220" s="247" t="s">
        <v>375</v>
      </c>
      <c r="U220" s="222">
        <v>0</v>
      </c>
      <c r="V220" s="222">
        <f>ROUND(E220*U220,2)</f>
        <v>0</v>
      </c>
      <c r="W220" s="222"/>
      <c r="X220" s="222" t="s">
        <v>376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377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x14ac:dyDescent="0.2">
      <c r="A221" s="224" t="s">
        <v>368</v>
      </c>
      <c r="B221" s="225" t="s">
        <v>205</v>
      </c>
      <c r="C221" s="251" t="s">
        <v>206</v>
      </c>
      <c r="D221" s="226"/>
      <c r="E221" s="227"/>
      <c r="F221" s="228"/>
      <c r="G221" s="228">
        <f>SUMIF(AG222:AG223,"&lt;&gt;NOR",G222:G223)</f>
        <v>0</v>
      </c>
      <c r="H221" s="228"/>
      <c r="I221" s="228">
        <f>SUM(I222:I223)</f>
        <v>0</v>
      </c>
      <c r="J221" s="228"/>
      <c r="K221" s="228">
        <f>SUM(K222:K223)</f>
        <v>0</v>
      </c>
      <c r="L221" s="228"/>
      <c r="M221" s="228">
        <f>SUM(M222:M223)</f>
        <v>0</v>
      </c>
      <c r="N221" s="228"/>
      <c r="O221" s="228">
        <f>SUM(O222:O223)</f>
        <v>0</v>
      </c>
      <c r="P221" s="228"/>
      <c r="Q221" s="228">
        <f>SUM(Q222:Q223)</f>
        <v>0</v>
      </c>
      <c r="R221" s="228"/>
      <c r="S221" s="228"/>
      <c r="T221" s="229"/>
      <c r="U221" s="223"/>
      <c r="V221" s="223">
        <f>SUM(V222:V223)</f>
        <v>0</v>
      </c>
      <c r="W221" s="223"/>
      <c r="X221" s="223"/>
      <c r="AG221" t="s">
        <v>370</v>
      </c>
    </row>
    <row r="222" spans="1:60" outlineLevel="1" x14ac:dyDescent="0.2">
      <c r="A222" s="241">
        <v>158</v>
      </c>
      <c r="B222" s="242" t="s">
        <v>1161</v>
      </c>
      <c r="C222" s="252" t="s">
        <v>1162</v>
      </c>
      <c r="D222" s="243" t="s">
        <v>901</v>
      </c>
      <c r="E222" s="244">
        <v>326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0</v>
      </c>
      <c r="O222" s="246">
        <f>ROUND(E222*N222,2)</f>
        <v>0</v>
      </c>
      <c r="P222" s="246">
        <v>0</v>
      </c>
      <c r="Q222" s="246">
        <f>ROUND(E222*P222,2)</f>
        <v>0</v>
      </c>
      <c r="R222" s="246"/>
      <c r="S222" s="246" t="s">
        <v>374</v>
      </c>
      <c r="T222" s="247" t="s">
        <v>375</v>
      </c>
      <c r="U222" s="222">
        <v>0</v>
      </c>
      <c r="V222" s="222">
        <f>ROUND(E222*U222,2)</f>
        <v>0</v>
      </c>
      <c r="W222" s="222"/>
      <c r="X222" s="222" t="s">
        <v>376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377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41">
        <v>159</v>
      </c>
      <c r="B223" s="242" t="s">
        <v>1163</v>
      </c>
      <c r="C223" s="252" t="s">
        <v>1164</v>
      </c>
      <c r="D223" s="243" t="s">
        <v>901</v>
      </c>
      <c r="E223" s="244">
        <v>9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0</v>
      </c>
      <c r="O223" s="246">
        <f>ROUND(E223*N223,2)</f>
        <v>0</v>
      </c>
      <c r="P223" s="246">
        <v>0</v>
      </c>
      <c r="Q223" s="246">
        <f>ROUND(E223*P223,2)</f>
        <v>0</v>
      </c>
      <c r="R223" s="246"/>
      <c r="S223" s="246" t="s">
        <v>374</v>
      </c>
      <c r="T223" s="247" t="s">
        <v>375</v>
      </c>
      <c r="U223" s="222">
        <v>0</v>
      </c>
      <c r="V223" s="222">
        <f>ROUND(E223*U223,2)</f>
        <v>0</v>
      </c>
      <c r="W223" s="222"/>
      <c r="X223" s="222" t="s">
        <v>376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377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24" t="s">
        <v>368</v>
      </c>
      <c r="B224" s="225" t="s">
        <v>207</v>
      </c>
      <c r="C224" s="251" t="s">
        <v>208</v>
      </c>
      <c r="D224" s="226"/>
      <c r="E224" s="227"/>
      <c r="F224" s="228"/>
      <c r="G224" s="228">
        <f>SUMIF(AG225:AG225,"&lt;&gt;NOR",G225:G225)</f>
        <v>0</v>
      </c>
      <c r="H224" s="228"/>
      <c r="I224" s="228">
        <f>SUM(I225:I225)</f>
        <v>0</v>
      </c>
      <c r="J224" s="228"/>
      <c r="K224" s="228">
        <f>SUM(K225:K225)</f>
        <v>0</v>
      </c>
      <c r="L224" s="228"/>
      <c r="M224" s="228">
        <f>SUM(M225:M225)</f>
        <v>0</v>
      </c>
      <c r="N224" s="228"/>
      <c r="O224" s="228">
        <f>SUM(O225:O225)</f>
        <v>0</v>
      </c>
      <c r="P224" s="228"/>
      <c r="Q224" s="228">
        <f>SUM(Q225:Q225)</f>
        <v>0</v>
      </c>
      <c r="R224" s="228"/>
      <c r="S224" s="228"/>
      <c r="T224" s="229"/>
      <c r="U224" s="223"/>
      <c r="V224" s="223">
        <f>SUM(V225:V225)</f>
        <v>0</v>
      </c>
      <c r="W224" s="223"/>
      <c r="X224" s="223"/>
      <c r="AG224" t="s">
        <v>370</v>
      </c>
    </row>
    <row r="225" spans="1:60" outlineLevel="1" x14ac:dyDescent="0.2">
      <c r="A225" s="241">
        <v>160</v>
      </c>
      <c r="B225" s="242" t="s">
        <v>1165</v>
      </c>
      <c r="C225" s="252" t="s">
        <v>1166</v>
      </c>
      <c r="D225" s="243" t="s">
        <v>530</v>
      </c>
      <c r="E225" s="244">
        <v>2216</v>
      </c>
      <c r="F225" s="245"/>
      <c r="G225" s="246">
        <f>ROUND(E225*F225,2)</f>
        <v>0</v>
      </c>
      <c r="H225" s="245"/>
      <c r="I225" s="246">
        <f>ROUND(E225*H225,2)</f>
        <v>0</v>
      </c>
      <c r="J225" s="245"/>
      <c r="K225" s="246">
        <f>ROUND(E225*J225,2)</f>
        <v>0</v>
      </c>
      <c r="L225" s="246">
        <v>21</v>
      </c>
      <c r="M225" s="246">
        <f>G225*(1+L225/100)</f>
        <v>0</v>
      </c>
      <c r="N225" s="246">
        <v>0</v>
      </c>
      <c r="O225" s="246">
        <f>ROUND(E225*N225,2)</f>
        <v>0</v>
      </c>
      <c r="P225" s="246">
        <v>0</v>
      </c>
      <c r="Q225" s="246">
        <f>ROUND(E225*P225,2)</f>
        <v>0</v>
      </c>
      <c r="R225" s="246"/>
      <c r="S225" s="246" t="s">
        <v>374</v>
      </c>
      <c r="T225" s="247" t="s">
        <v>375</v>
      </c>
      <c r="U225" s="222">
        <v>0</v>
      </c>
      <c r="V225" s="222">
        <f>ROUND(E225*U225,2)</f>
        <v>0</v>
      </c>
      <c r="W225" s="222"/>
      <c r="X225" s="222" t="s">
        <v>376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377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x14ac:dyDescent="0.2">
      <c r="A226" s="224" t="s">
        <v>368</v>
      </c>
      <c r="B226" s="225" t="s">
        <v>209</v>
      </c>
      <c r="C226" s="251" t="s">
        <v>210</v>
      </c>
      <c r="D226" s="226"/>
      <c r="E226" s="227"/>
      <c r="F226" s="228"/>
      <c r="G226" s="228">
        <f>SUMIF(AG227:AG228,"&lt;&gt;NOR",G227:G228)</f>
        <v>0</v>
      </c>
      <c r="H226" s="228"/>
      <c r="I226" s="228">
        <f>SUM(I227:I228)</f>
        <v>0</v>
      </c>
      <c r="J226" s="228"/>
      <c r="K226" s="228">
        <f>SUM(K227:K228)</f>
        <v>0</v>
      </c>
      <c r="L226" s="228"/>
      <c r="M226" s="228">
        <f>SUM(M227:M228)</f>
        <v>0</v>
      </c>
      <c r="N226" s="228"/>
      <c r="O226" s="228">
        <f>SUM(O227:O228)</f>
        <v>0</v>
      </c>
      <c r="P226" s="228"/>
      <c r="Q226" s="228">
        <f>SUM(Q227:Q228)</f>
        <v>0</v>
      </c>
      <c r="R226" s="228"/>
      <c r="S226" s="228"/>
      <c r="T226" s="229"/>
      <c r="U226" s="223"/>
      <c r="V226" s="223">
        <f>SUM(V227:V228)</f>
        <v>0</v>
      </c>
      <c r="W226" s="223"/>
      <c r="X226" s="223"/>
      <c r="AG226" t="s">
        <v>370</v>
      </c>
    </row>
    <row r="227" spans="1:60" outlineLevel="1" x14ac:dyDescent="0.2">
      <c r="A227" s="241">
        <v>161</v>
      </c>
      <c r="B227" s="242" t="s">
        <v>1167</v>
      </c>
      <c r="C227" s="252" t="s">
        <v>1168</v>
      </c>
      <c r="D227" s="243" t="s">
        <v>530</v>
      </c>
      <c r="E227" s="244">
        <v>122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6">
        <v>0</v>
      </c>
      <c r="O227" s="246">
        <f>ROUND(E227*N227,2)</f>
        <v>0</v>
      </c>
      <c r="P227" s="246">
        <v>0</v>
      </c>
      <c r="Q227" s="246">
        <f>ROUND(E227*P227,2)</f>
        <v>0</v>
      </c>
      <c r="R227" s="246"/>
      <c r="S227" s="246" t="s">
        <v>374</v>
      </c>
      <c r="T227" s="247" t="s">
        <v>375</v>
      </c>
      <c r="U227" s="222">
        <v>0</v>
      </c>
      <c r="V227" s="222">
        <f>ROUND(E227*U227,2)</f>
        <v>0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377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1">
        <v>162</v>
      </c>
      <c r="B228" s="242" t="s">
        <v>1169</v>
      </c>
      <c r="C228" s="252" t="s">
        <v>1170</v>
      </c>
      <c r="D228" s="243" t="s">
        <v>530</v>
      </c>
      <c r="E228" s="244">
        <v>32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6"/>
      <c r="S228" s="246" t="s">
        <v>374</v>
      </c>
      <c r="T228" s="247" t="s">
        <v>375</v>
      </c>
      <c r="U228" s="222">
        <v>0</v>
      </c>
      <c r="V228" s="222">
        <f>ROUND(E228*U228,2)</f>
        <v>0</v>
      </c>
      <c r="W228" s="222"/>
      <c r="X228" s="222" t="s">
        <v>376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377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4" t="s">
        <v>368</v>
      </c>
      <c r="B229" s="225" t="s">
        <v>211</v>
      </c>
      <c r="C229" s="251" t="s">
        <v>212</v>
      </c>
      <c r="D229" s="226"/>
      <c r="E229" s="227"/>
      <c r="F229" s="228"/>
      <c r="G229" s="228">
        <f>SUMIF(AG230:AG230,"&lt;&gt;NOR",G230:G230)</f>
        <v>0</v>
      </c>
      <c r="H229" s="228"/>
      <c r="I229" s="228">
        <f>SUM(I230:I230)</f>
        <v>0</v>
      </c>
      <c r="J229" s="228"/>
      <c r="K229" s="228">
        <f>SUM(K230:K230)</f>
        <v>0</v>
      </c>
      <c r="L229" s="228"/>
      <c r="M229" s="228">
        <f>SUM(M230:M230)</f>
        <v>0</v>
      </c>
      <c r="N229" s="228"/>
      <c r="O229" s="228">
        <f>SUM(O230:O230)</f>
        <v>0</v>
      </c>
      <c r="P229" s="228"/>
      <c r="Q229" s="228">
        <f>SUM(Q230:Q230)</f>
        <v>0</v>
      </c>
      <c r="R229" s="228"/>
      <c r="S229" s="228"/>
      <c r="T229" s="229"/>
      <c r="U229" s="223"/>
      <c r="V229" s="223">
        <f>SUM(V230:V230)</f>
        <v>0</v>
      </c>
      <c r="W229" s="223"/>
      <c r="X229" s="223"/>
      <c r="AG229" t="s">
        <v>370</v>
      </c>
    </row>
    <row r="230" spans="1:60" outlineLevel="1" x14ac:dyDescent="0.2">
      <c r="A230" s="241">
        <v>163</v>
      </c>
      <c r="B230" s="242" t="s">
        <v>1171</v>
      </c>
      <c r="C230" s="252" t="s">
        <v>1168</v>
      </c>
      <c r="D230" s="243" t="s">
        <v>530</v>
      </c>
      <c r="E230" s="244">
        <v>6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6"/>
      <c r="S230" s="246" t="s">
        <v>374</v>
      </c>
      <c r="T230" s="247" t="s">
        <v>375</v>
      </c>
      <c r="U230" s="222">
        <v>0</v>
      </c>
      <c r="V230" s="222">
        <f>ROUND(E230*U230,2)</f>
        <v>0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x14ac:dyDescent="0.2">
      <c r="A231" s="224" t="s">
        <v>368</v>
      </c>
      <c r="B231" s="225" t="s">
        <v>213</v>
      </c>
      <c r="C231" s="251" t="s">
        <v>214</v>
      </c>
      <c r="D231" s="226"/>
      <c r="E231" s="227"/>
      <c r="F231" s="228"/>
      <c r="G231" s="228">
        <f>SUMIF(AG232:AG232,"&lt;&gt;NOR",G232:G232)</f>
        <v>0</v>
      </c>
      <c r="H231" s="228"/>
      <c r="I231" s="228">
        <f>SUM(I232:I232)</f>
        <v>0</v>
      </c>
      <c r="J231" s="228"/>
      <c r="K231" s="228">
        <f>SUM(K232:K232)</f>
        <v>0</v>
      </c>
      <c r="L231" s="228"/>
      <c r="M231" s="228">
        <f>SUM(M232:M232)</f>
        <v>0</v>
      </c>
      <c r="N231" s="228"/>
      <c r="O231" s="228">
        <f>SUM(O232:O232)</f>
        <v>0</v>
      </c>
      <c r="P231" s="228"/>
      <c r="Q231" s="228">
        <f>SUM(Q232:Q232)</f>
        <v>0</v>
      </c>
      <c r="R231" s="228"/>
      <c r="S231" s="228"/>
      <c r="T231" s="229"/>
      <c r="U231" s="223"/>
      <c r="V231" s="223">
        <f>SUM(V232:V232)</f>
        <v>0</v>
      </c>
      <c r="W231" s="223"/>
      <c r="X231" s="223"/>
      <c r="AG231" t="s">
        <v>370</v>
      </c>
    </row>
    <row r="232" spans="1:60" outlineLevel="1" x14ac:dyDescent="0.2">
      <c r="A232" s="241">
        <v>164</v>
      </c>
      <c r="B232" s="242" t="s">
        <v>1172</v>
      </c>
      <c r="C232" s="252" t="s">
        <v>1173</v>
      </c>
      <c r="D232" s="243" t="s">
        <v>511</v>
      </c>
      <c r="E232" s="244">
        <v>357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0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 t="s">
        <v>374</v>
      </c>
      <c r="T232" s="247" t="s">
        <v>375</v>
      </c>
      <c r="U232" s="222">
        <v>0</v>
      </c>
      <c r="V232" s="222">
        <f>ROUND(E232*U232,2)</f>
        <v>0</v>
      </c>
      <c r="W232" s="222"/>
      <c r="X232" s="222" t="s">
        <v>376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377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x14ac:dyDescent="0.2">
      <c r="A233" s="224" t="s">
        <v>368</v>
      </c>
      <c r="B233" s="225" t="s">
        <v>217</v>
      </c>
      <c r="C233" s="251" t="s">
        <v>218</v>
      </c>
      <c r="D233" s="226"/>
      <c r="E233" s="227"/>
      <c r="F233" s="228"/>
      <c r="G233" s="228">
        <f>SUMIF(AG234:AG235,"&lt;&gt;NOR",G234:G235)</f>
        <v>0</v>
      </c>
      <c r="H233" s="228"/>
      <c r="I233" s="228">
        <f>SUM(I234:I235)</f>
        <v>0</v>
      </c>
      <c r="J233" s="228"/>
      <c r="K233" s="228">
        <f>SUM(K234:K235)</f>
        <v>0</v>
      </c>
      <c r="L233" s="228"/>
      <c r="M233" s="228">
        <f>SUM(M234:M235)</f>
        <v>0</v>
      </c>
      <c r="N233" s="228"/>
      <c r="O233" s="228">
        <f>SUM(O234:O235)</f>
        <v>0</v>
      </c>
      <c r="P233" s="228"/>
      <c r="Q233" s="228">
        <f>SUM(Q234:Q235)</f>
        <v>0</v>
      </c>
      <c r="R233" s="228"/>
      <c r="S233" s="228"/>
      <c r="T233" s="229"/>
      <c r="U233" s="223"/>
      <c r="V233" s="223">
        <f>SUM(V234:V235)</f>
        <v>0</v>
      </c>
      <c r="W233" s="223"/>
      <c r="X233" s="223"/>
      <c r="AG233" t="s">
        <v>370</v>
      </c>
    </row>
    <row r="234" spans="1:60" outlineLevel="1" x14ac:dyDescent="0.2">
      <c r="A234" s="241">
        <v>165</v>
      </c>
      <c r="B234" s="242" t="s">
        <v>1174</v>
      </c>
      <c r="C234" s="252" t="s">
        <v>1175</v>
      </c>
      <c r="D234" s="243" t="s">
        <v>550</v>
      </c>
      <c r="E234" s="244">
        <v>42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6"/>
      <c r="S234" s="246" t="s">
        <v>374</v>
      </c>
      <c r="T234" s="247" t="s">
        <v>375</v>
      </c>
      <c r="U234" s="222">
        <v>0</v>
      </c>
      <c r="V234" s="222">
        <f>ROUND(E234*U234,2)</f>
        <v>0</v>
      </c>
      <c r="W234" s="222"/>
      <c r="X234" s="222" t="s">
        <v>376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377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41">
        <v>166</v>
      </c>
      <c r="B235" s="242" t="s">
        <v>1176</v>
      </c>
      <c r="C235" s="252" t="s">
        <v>1177</v>
      </c>
      <c r="D235" s="243" t="s">
        <v>550</v>
      </c>
      <c r="E235" s="244">
        <v>14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6">
        <v>0</v>
      </c>
      <c r="O235" s="246">
        <f>ROUND(E235*N235,2)</f>
        <v>0</v>
      </c>
      <c r="P235" s="246">
        <v>0</v>
      </c>
      <c r="Q235" s="246">
        <f>ROUND(E235*P235,2)</f>
        <v>0</v>
      </c>
      <c r="R235" s="246"/>
      <c r="S235" s="246" t="s">
        <v>374</v>
      </c>
      <c r="T235" s="247" t="s">
        <v>375</v>
      </c>
      <c r="U235" s="222">
        <v>0</v>
      </c>
      <c r="V235" s="222">
        <f>ROUND(E235*U235,2)</f>
        <v>0</v>
      </c>
      <c r="W235" s="222"/>
      <c r="X235" s="222" t="s">
        <v>376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377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x14ac:dyDescent="0.2">
      <c r="A236" s="224" t="s">
        <v>368</v>
      </c>
      <c r="B236" s="225" t="s">
        <v>219</v>
      </c>
      <c r="C236" s="251" t="s">
        <v>220</v>
      </c>
      <c r="D236" s="226"/>
      <c r="E236" s="227"/>
      <c r="F236" s="228"/>
      <c r="G236" s="228">
        <f>SUMIF(AG237:AG237,"&lt;&gt;NOR",G237:G237)</f>
        <v>0</v>
      </c>
      <c r="H236" s="228"/>
      <c r="I236" s="228">
        <f>SUM(I237:I237)</f>
        <v>0</v>
      </c>
      <c r="J236" s="228"/>
      <c r="K236" s="228">
        <f>SUM(K237:K237)</f>
        <v>0</v>
      </c>
      <c r="L236" s="228"/>
      <c r="M236" s="228">
        <f>SUM(M237:M237)</f>
        <v>0</v>
      </c>
      <c r="N236" s="228"/>
      <c r="O236" s="228">
        <f>SUM(O237:O237)</f>
        <v>0</v>
      </c>
      <c r="P236" s="228"/>
      <c r="Q236" s="228">
        <f>SUM(Q237:Q237)</f>
        <v>0</v>
      </c>
      <c r="R236" s="228"/>
      <c r="S236" s="228"/>
      <c r="T236" s="229"/>
      <c r="U236" s="223"/>
      <c r="V236" s="223">
        <f>SUM(V237:V237)</f>
        <v>0</v>
      </c>
      <c r="W236" s="223"/>
      <c r="X236" s="223"/>
      <c r="AG236" t="s">
        <v>370</v>
      </c>
    </row>
    <row r="237" spans="1:60" outlineLevel="1" x14ac:dyDescent="0.2">
      <c r="A237" s="241">
        <v>167</v>
      </c>
      <c r="B237" s="242" t="s">
        <v>1178</v>
      </c>
      <c r="C237" s="252" t="s">
        <v>1179</v>
      </c>
      <c r="D237" s="243" t="s">
        <v>550</v>
      </c>
      <c r="E237" s="244">
        <v>14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6">
        <v>0</v>
      </c>
      <c r="O237" s="246">
        <f>ROUND(E237*N237,2)</f>
        <v>0</v>
      </c>
      <c r="P237" s="246">
        <v>0</v>
      </c>
      <c r="Q237" s="246">
        <f>ROUND(E237*P237,2)</f>
        <v>0</v>
      </c>
      <c r="R237" s="246"/>
      <c r="S237" s="246" t="s">
        <v>374</v>
      </c>
      <c r="T237" s="247" t="s">
        <v>375</v>
      </c>
      <c r="U237" s="222">
        <v>0</v>
      </c>
      <c r="V237" s="222">
        <f>ROUND(E237*U237,2)</f>
        <v>0</v>
      </c>
      <c r="W237" s="222"/>
      <c r="X237" s="222" t="s">
        <v>376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377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x14ac:dyDescent="0.2">
      <c r="A238" s="224" t="s">
        <v>368</v>
      </c>
      <c r="B238" s="225" t="s">
        <v>221</v>
      </c>
      <c r="C238" s="251" t="s">
        <v>222</v>
      </c>
      <c r="D238" s="226"/>
      <c r="E238" s="227"/>
      <c r="F238" s="228"/>
      <c r="G238" s="228">
        <f>SUMIF(AG239:AG239,"&lt;&gt;NOR",G239:G239)</f>
        <v>0</v>
      </c>
      <c r="H238" s="228"/>
      <c r="I238" s="228">
        <f>SUM(I239:I239)</f>
        <v>0</v>
      </c>
      <c r="J238" s="228"/>
      <c r="K238" s="228">
        <f>SUM(K239:K239)</f>
        <v>0</v>
      </c>
      <c r="L238" s="228"/>
      <c r="M238" s="228">
        <f>SUM(M239:M239)</f>
        <v>0</v>
      </c>
      <c r="N238" s="228"/>
      <c r="O238" s="228">
        <f>SUM(O239:O239)</f>
        <v>0</v>
      </c>
      <c r="P238" s="228"/>
      <c r="Q238" s="228">
        <f>SUM(Q239:Q239)</f>
        <v>0</v>
      </c>
      <c r="R238" s="228"/>
      <c r="S238" s="228"/>
      <c r="T238" s="229"/>
      <c r="U238" s="223"/>
      <c r="V238" s="223">
        <f>SUM(V239:V239)</f>
        <v>0</v>
      </c>
      <c r="W238" s="223"/>
      <c r="X238" s="223"/>
      <c r="AG238" t="s">
        <v>370</v>
      </c>
    </row>
    <row r="239" spans="1:60" outlineLevel="1" x14ac:dyDescent="0.2">
      <c r="A239" s="241">
        <v>168</v>
      </c>
      <c r="B239" s="242" t="s">
        <v>1180</v>
      </c>
      <c r="C239" s="252" t="s">
        <v>1181</v>
      </c>
      <c r="D239" s="243" t="s">
        <v>530</v>
      </c>
      <c r="E239" s="244">
        <v>102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6">
        <v>0</v>
      </c>
      <c r="O239" s="246">
        <f>ROUND(E239*N239,2)</f>
        <v>0</v>
      </c>
      <c r="P239" s="246">
        <v>0</v>
      </c>
      <c r="Q239" s="246">
        <f>ROUND(E239*P239,2)</f>
        <v>0</v>
      </c>
      <c r="R239" s="246"/>
      <c r="S239" s="246" t="s">
        <v>374</v>
      </c>
      <c r="T239" s="247" t="s">
        <v>375</v>
      </c>
      <c r="U239" s="222">
        <v>0</v>
      </c>
      <c r="V239" s="222">
        <f>ROUND(E239*U239,2)</f>
        <v>0</v>
      </c>
      <c r="W239" s="222"/>
      <c r="X239" s="222" t="s">
        <v>376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377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x14ac:dyDescent="0.2">
      <c r="A240" s="224" t="s">
        <v>368</v>
      </c>
      <c r="B240" s="225" t="s">
        <v>223</v>
      </c>
      <c r="C240" s="251" t="s">
        <v>224</v>
      </c>
      <c r="D240" s="226"/>
      <c r="E240" s="227"/>
      <c r="F240" s="228"/>
      <c r="G240" s="228">
        <f>SUMIF(AG241:AG242,"&lt;&gt;NOR",G241:G242)</f>
        <v>0</v>
      </c>
      <c r="H240" s="228"/>
      <c r="I240" s="228">
        <f>SUM(I241:I242)</f>
        <v>0</v>
      </c>
      <c r="J240" s="228"/>
      <c r="K240" s="228">
        <f>SUM(K241:K242)</f>
        <v>0</v>
      </c>
      <c r="L240" s="228"/>
      <c r="M240" s="228">
        <f>SUM(M241:M242)</f>
        <v>0</v>
      </c>
      <c r="N240" s="228"/>
      <c r="O240" s="228">
        <f>SUM(O241:O242)</f>
        <v>0</v>
      </c>
      <c r="P240" s="228"/>
      <c r="Q240" s="228">
        <f>SUM(Q241:Q242)</f>
        <v>0</v>
      </c>
      <c r="R240" s="228"/>
      <c r="S240" s="228"/>
      <c r="T240" s="229"/>
      <c r="U240" s="223"/>
      <c r="V240" s="223">
        <f>SUM(V241:V242)</f>
        <v>0</v>
      </c>
      <c r="W240" s="223"/>
      <c r="X240" s="223"/>
      <c r="AG240" t="s">
        <v>370</v>
      </c>
    </row>
    <row r="241" spans="1:60" outlineLevel="1" x14ac:dyDescent="0.2">
      <c r="A241" s="241">
        <v>169</v>
      </c>
      <c r="B241" s="242" t="s">
        <v>1182</v>
      </c>
      <c r="C241" s="252" t="s">
        <v>1181</v>
      </c>
      <c r="D241" s="243" t="s">
        <v>530</v>
      </c>
      <c r="E241" s="244">
        <v>102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 t="s">
        <v>374</v>
      </c>
      <c r="T241" s="247" t="s">
        <v>375</v>
      </c>
      <c r="U241" s="222">
        <v>0</v>
      </c>
      <c r="V241" s="222">
        <f>ROUND(E241*U241,2)</f>
        <v>0</v>
      </c>
      <c r="W241" s="222"/>
      <c r="X241" s="222" t="s">
        <v>376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377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1">
        <v>170</v>
      </c>
      <c r="B242" s="242" t="s">
        <v>1183</v>
      </c>
      <c r="C242" s="252" t="s">
        <v>1184</v>
      </c>
      <c r="D242" s="243" t="s">
        <v>530</v>
      </c>
      <c r="E242" s="244">
        <v>10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 t="s">
        <v>374</v>
      </c>
      <c r="T242" s="247" t="s">
        <v>375</v>
      </c>
      <c r="U242" s="222">
        <v>0</v>
      </c>
      <c r="V242" s="222">
        <f>ROUND(E242*U242,2)</f>
        <v>0</v>
      </c>
      <c r="W242" s="222"/>
      <c r="X242" s="222" t="s">
        <v>376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377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x14ac:dyDescent="0.2">
      <c r="A243" s="224" t="s">
        <v>368</v>
      </c>
      <c r="B243" s="225" t="s">
        <v>225</v>
      </c>
      <c r="C243" s="251" t="s">
        <v>226</v>
      </c>
      <c r="D243" s="226"/>
      <c r="E243" s="227"/>
      <c r="F243" s="228"/>
      <c r="G243" s="228">
        <f>SUMIF(AG244:AG244,"&lt;&gt;NOR",G244:G244)</f>
        <v>0</v>
      </c>
      <c r="H243" s="228"/>
      <c r="I243" s="228">
        <f>SUM(I244:I244)</f>
        <v>0</v>
      </c>
      <c r="J243" s="228"/>
      <c r="K243" s="228">
        <f>SUM(K244:K244)</f>
        <v>0</v>
      </c>
      <c r="L243" s="228"/>
      <c r="M243" s="228">
        <f>SUM(M244:M244)</f>
        <v>0</v>
      </c>
      <c r="N243" s="228"/>
      <c r="O243" s="228">
        <f>SUM(O244:O244)</f>
        <v>0</v>
      </c>
      <c r="P243" s="228"/>
      <c r="Q243" s="228">
        <f>SUM(Q244:Q244)</f>
        <v>0</v>
      </c>
      <c r="R243" s="228"/>
      <c r="S243" s="228"/>
      <c r="T243" s="229"/>
      <c r="U243" s="223"/>
      <c r="V243" s="223">
        <f>SUM(V244:V244)</f>
        <v>0</v>
      </c>
      <c r="W243" s="223"/>
      <c r="X243" s="223"/>
      <c r="AG243" t="s">
        <v>370</v>
      </c>
    </row>
    <row r="244" spans="1:60" outlineLevel="1" x14ac:dyDescent="0.2">
      <c r="A244" s="241">
        <v>171</v>
      </c>
      <c r="B244" s="242" t="s">
        <v>1185</v>
      </c>
      <c r="C244" s="252" t="s">
        <v>1186</v>
      </c>
      <c r="D244" s="243" t="s">
        <v>530</v>
      </c>
      <c r="E244" s="244">
        <v>35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 t="s">
        <v>374</v>
      </c>
      <c r="T244" s="247" t="s">
        <v>375</v>
      </c>
      <c r="U244" s="222">
        <v>0</v>
      </c>
      <c r="V244" s="222">
        <f>ROUND(E244*U244,2)</f>
        <v>0</v>
      </c>
      <c r="W244" s="222"/>
      <c r="X244" s="222" t="s">
        <v>376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377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x14ac:dyDescent="0.2">
      <c r="A245" s="224" t="s">
        <v>368</v>
      </c>
      <c r="B245" s="225" t="s">
        <v>227</v>
      </c>
      <c r="C245" s="251" t="s">
        <v>228</v>
      </c>
      <c r="D245" s="226"/>
      <c r="E245" s="227"/>
      <c r="F245" s="228"/>
      <c r="G245" s="228">
        <f>SUMIF(AG246:AG247,"&lt;&gt;NOR",G246:G247)</f>
        <v>0</v>
      </c>
      <c r="H245" s="228"/>
      <c r="I245" s="228">
        <f>SUM(I246:I247)</f>
        <v>0</v>
      </c>
      <c r="J245" s="228"/>
      <c r="K245" s="228">
        <f>SUM(K246:K247)</f>
        <v>0</v>
      </c>
      <c r="L245" s="228"/>
      <c r="M245" s="228">
        <f>SUM(M246:M247)</f>
        <v>0</v>
      </c>
      <c r="N245" s="228"/>
      <c r="O245" s="228">
        <f>SUM(O246:O247)</f>
        <v>0</v>
      </c>
      <c r="P245" s="228"/>
      <c r="Q245" s="228">
        <f>SUM(Q246:Q247)</f>
        <v>0</v>
      </c>
      <c r="R245" s="228"/>
      <c r="S245" s="228"/>
      <c r="T245" s="229"/>
      <c r="U245" s="223"/>
      <c r="V245" s="223">
        <f>SUM(V246:V247)</f>
        <v>0</v>
      </c>
      <c r="W245" s="223"/>
      <c r="X245" s="223"/>
      <c r="AG245" t="s">
        <v>370</v>
      </c>
    </row>
    <row r="246" spans="1:60" outlineLevel="1" x14ac:dyDescent="0.2">
      <c r="A246" s="241">
        <v>172</v>
      </c>
      <c r="B246" s="242" t="s">
        <v>1187</v>
      </c>
      <c r="C246" s="252" t="s">
        <v>1177</v>
      </c>
      <c r="D246" s="243" t="s">
        <v>1188</v>
      </c>
      <c r="E246" s="244">
        <v>3.1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 t="s">
        <v>374</v>
      </c>
      <c r="T246" s="247" t="s">
        <v>375</v>
      </c>
      <c r="U246" s="222">
        <v>0</v>
      </c>
      <c r="V246" s="222">
        <f>ROUND(E246*U246,2)</f>
        <v>0</v>
      </c>
      <c r="W246" s="222"/>
      <c r="X246" s="222" t="s">
        <v>376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377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41">
        <v>173</v>
      </c>
      <c r="B247" s="242" t="s">
        <v>1189</v>
      </c>
      <c r="C247" s="252" t="s">
        <v>1175</v>
      </c>
      <c r="D247" s="243" t="s">
        <v>1188</v>
      </c>
      <c r="E247" s="244">
        <v>12.4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6"/>
      <c r="S247" s="246" t="s">
        <v>374</v>
      </c>
      <c r="T247" s="247" t="s">
        <v>375</v>
      </c>
      <c r="U247" s="222">
        <v>0</v>
      </c>
      <c r="V247" s="222">
        <f>ROUND(E247*U247,2)</f>
        <v>0</v>
      </c>
      <c r="W247" s="222"/>
      <c r="X247" s="222" t="s">
        <v>376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377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x14ac:dyDescent="0.2">
      <c r="A248" s="224" t="s">
        <v>368</v>
      </c>
      <c r="B248" s="225" t="s">
        <v>229</v>
      </c>
      <c r="C248" s="251" t="s">
        <v>230</v>
      </c>
      <c r="D248" s="226"/>
      <c r="E248" s="227"/>
      <c r="F248" s="228"/>
      <c r="G248" s="228">
        <f>SUMIF(AG249:AG249,"&lt;&gt;NOR",G249:G249)</f>
        <v>0</v>
      </c>
      <c r="H248" s="228"/>
      <c r="I248" s="228">
        <f>SUM(I249:I249)</f>
        <v>0</v>
      </c>
      <c r="J248" s="228"/>
      <c r="K248" s="228">
        <f>SUM(K249:K249)</f>
        <v>0</v>
      </c>
      <c r="L248" s="228"/>
      <c r="M248" s="228">
        <f>SUM(M249:M249)</f>
        <v>0</v>
      </c>
      <c r="N248" s="228"/>
      <c r="O248" s="228">
        <f>SUM(O249:O249)</f>
        <v>0</v>
      </c>
      <c r="P248" s="228"/>
      <c r="Q248" s="228">
        <f>SUM(Q249:Q249)</f>
        <v>0</v>
      </c>
      <c r="R248" s="228"/>
      <c r="S248" s="228"/>
      <c r="T248" s="229"/>
      <c r="U248" s="223"/>
      <c r="V248" s="223">
        <f>SUM(V249:V249)</f>
        <v>0</v>
      </c>
      <c r="W248" s="223"/>
      <c r="X248" s="223"/>
      <c r="AG248" t="s">
        <v>370</v>
      </c>
    </row>
    <row r="249" spans="1:60" outlineLevel="1" x14ac:dyDescent="0.2">
      <c r="A249" s="241">
        <v>174</v>
      </c>
      <c r="B249" s="242" t="s">
        <v>1190</v>
      </c>
      <c r="C249" s="252" t="s">
        <v>1191</v>
      </c>
      <c r="D249" s="243" t="s">
        <v>511</v>
      </c>
      <c r="E249" s="244">
        <v>51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6">
        <v>0</v>
      </c>
      <c r="O249" s="246">
        <f>ROUND(E249*N249,2)</f>
        <v>0</v>
      </c>
      <c r="P249" s="246">
        <v>0</v>
      </c>
      <c r="Q249" s="246">
        <f>ROUND(E249*P249,2)</f>
        <v>0</v>
      </c>
      <c r="R249" s="246"/>
      <c r="S249" s="246" t="s">
        <v>374</v>
      </c>
      <c r="T249" s="247" t="s">
        <v>375</v>
      </c>
      <c r="U249" s="222">
        <v>0</v>
      </c>
      <c r="V249" s="222">
        <f>ROUND(E249*U249,2)</f>
        <v>0</v>
      </c>
      <c r="W249" s="222"/>
      <c r="X249" s="222" t="s">
        <v>376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377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x14ac:dyDescent="0.2">
      <c r="A250" s="224" t="s">
        <v>368</v>
      </c>
      <c r="B250" s="225" t="s">
        <v>231</v>
      </c>
      <c r="C250" s="251" t="s">
        <v>220</v>
      </c>
      <c r="D250" s="226"/>
      <c r="E250" s="227"/>
      <c r="F250" s="228"/>
      <c r="G250" s="228">
        <f>SUMIF(AG251:AG252,"&lt;&gt;NOR",G251:G252)</f>
        <v>0</v>
      </c>
      <c r="H250" s="228"/>
      <c r="I250" s="228">
        <f>SUM(I251:I252)</f>
        <v>0</v>
      </c>
      <c r="J250" s="228"/>
      <c r="K250" s="228">
        <f>SUM(K251:K252)</f>
        <v>0</v>
      </c>
      <c r="L250" s="228"/>
      <c r="M250" s="228">
        <f>SUM(M251:M252)</f>
        <v>0</v>
      </c>
      <c r="N250" s="228"/>
      <c r="O250" s="228">
        <f>SUM(O251:O252)</f>
        <v>0</v>
      </c>
      <c r="P250" s="228"/>
      <c r="Q250" s="228">
        <f>SUM(Q251:Q252)</f>
        <v>0</v>
      </c>
      <c r="R250" s="228"/>
      <c r="S250" s="228"/>
      <c r="T250" s="229"/>
      <c r="U250" s="223"/>
      <c r="V250" s="223">
        <f>SUM(V251:V252)</f>
        <v>0</v>
      </c>
      <c r="W250" s="223"/>
      <c r="X250" s="223"/>
      <c r="AG250" t="s">
        <v>370</v>
      </c>
    </row>
    <row r="251" spans="1:60" outlineLevel="1" x14ac:dyDescent="0.2">
      <c r="A251" s="241">
        <v>175</v>
      </c>
      <c r="B251" s="242" t="s">
        <v>1192</v>
      </c>
      <c r="C251" s="252" t="s">
        <v>1193</v>
      </c>
      <c r="D251" s="243" t="s">
        <v>550</v>
      </c>
      <c r="E251" s="244">
        <v>5.2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6">
        <v>0</v>
      </c>
      <c r="O251" s="246">
        <f>ROUND(E251*N251,2)</f>
        <v>0</v>
      </c>
      <c r="P251" s="246">
        <v>0</v>
      </c>
      <c r="Q251" s="246">
        <f>ROUND(E251*P251,2)</f>
        <v>0</v>
      </c>
      <c r="R251" s="246"/>
      <c r="S251" s="246" t="s">
        <v>374</v>
      </c>
      <c r="T251" s="247" t="s">
        <v>375</v>
      </c>
      <c r="U251" s="222">
        <v>0</v>
      </c>
      <c r="V251" s="222">
        <f>ROUND(E251*U251,2)</f>
        <v>0</v>
      </c>
      <c r="W251" s="222"/>
      <c r="X251" s="222" t="s">
        <v>376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377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1">
        <v>176</v>
      </c>
      <c r="B252" s="242" t="s">
        <v>1194</v>
      </c>
      <c r="C252" s="252" t="s">
        <v>1195</v>
      </c>
      <c r="D252" s="243" t="s">
        <v>1188</v>
      </c>
      <c r="E252" s="244">
        <v>3.1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 t="s">
        <v>374</v>
      </c>
      <c r="T252" s="247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377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x14ac:dyDescent="0.2">
      <c r="A253" s="224" t="s">
        <v>368</v>
      </c>
      <c r="B253" s="225" t="s">
        <v>234</v>
      </c>
      <c r="C253" s="251" t="s">
        <v>235</v>
      </c>
      <c r="D253" s="226"/>
      <c r="E253" s="227"/>
      <c r="F253" s="228"/>
      <c r="G253" s="228">
        <f>SUMIF(AG254:AG256,"&lt;&gt;NOR",G254:G256)</f>
        <v>0</v>
      </c>
      <c r="H253" s="228"/>
      <c r="I253" s="228">
        <f>SUM(I254:I256)</f>
        <v>0</v>
      </c>
      <c r="J253" s="228"/>
      <c r="K253" s="228">
        <f>SUM(K254:K256)</f>
        <v>0</v>
      </c>
      <c r="L253" s="228"/>
      <c r="M253" s="228">
        <f>SUM(M254:M256)</f>
        <v>0</v>
      </c>
      <c r="N253" s="228"/>
      <c r="O253" s="228">
        <f>SUM(O254:O256)</f>
        <v>0</v>
      </c>
      <c r="P253" s="228"/>
      <c r="Q253" s="228">
        <f>SUM(Q254:Q256)</f>
        <v>0</v>
      </c>
      <c r="R253" s="228"/>
      <c r="S253" s="228"/>
      <c r="T253" s="229"/>
      <c r="U253" s="223"/>
      <c r="V253" s="223">
        <f>SUM(V254:V256)</f>
        <v>0</v>
      </c>
      <c r="W253" s="223"/>
      <c r="X253" s="223"/>
      <c r="AG253" t="s">
        <v>370</v>
      </c>
    </row>
    <row r="254" spans="1:60" outlineLevel="1" x14ac:dyDescent="0.2">
      <c r="A254" s="241">
        <v>177</v>
      </c>
      <c r="B254" s="242" t="s">
        <v>1196</v>
      </c>
      <c r="C254" s="252" t="s">
        <v>1197</v>
      </c>
      <c r="D254" s="243" t="s">
        <v>511</v>
      </c>
      <c r="E254" s="244">
        <v>1980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 t="s">
        <v>374</v>
      </c>
      <c r="T254" s="247" t="s">
        <v>375</v>
      </c>
      <c r="U254" s="222">
        <v>0</v>
      </c>
      <c r="V254" s="222">
        <f>ROUND(E254*U254,2)</f>
        <v>0</v>
      </c>
      <c r="W254" s="222"/>
      <c r="X254" s="222" t="s">
        <v>376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377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41">
        <v>178</v>
      </c>
      <c r="B255" s="242" t="s">
        <v>1198</v>
      </c>
      <c r="C255" s="252" t="s">
        <v>1199</v>
      </c>
      <c r="D255" s="243" t="s">
        <v>511</v>
      </c>
      <c r="E255" s="244">
        <v>4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 t="s">
        <v>374</v>
      </c>
      <c r="T255" s="247" t="s">
        <v>375</v>
      </c>
      <c r="U255" s="222">
        <v>0</v>
      </c>
      <c r="V255" s="222">
        <f>ROUND(E255*U255,2)</f>
        <v>0</v>
      </c>
      <c r="W255" s="222"/>
      <c r="X255" s="222" t="s">
        <v>376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377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41">
        <v>179</v>
      </c>
      <c r="B256" s="242" t="s">
        <v>1200</v>
      </c>
      <c r="C256" s="252" t="s">
        <v>1201</v>
      </c>
      <c r="D256" s="243" t="s">
        <v>1202</v>
      </c>
      <c r="E256" s="244">
        <v>22</v>
      </c>
      <c r="F256" s="245"/>
      <c r="G256" s="246">
        <f>ROUND(E256*F256,2)</f>
        <v>0</v>
      </c>
      <c r="H256" s="245"/>
      <c r="I256" s="246">
        <f>ROUND(E256*H256,2)</f>
        <v>0</v>
      </c>
      <c r="J256" s="245"/>
      <c r="K256" s="246">
        <f>ROUND(E256*J256,2)</f>
        <v>0</v>
      </c>
      <c r="L256" s="246">
        <v>21</v>
      </c>
      <c r="M256" s="246">
        <f>G256*(1+L256/100)</f>
        <v>0</v>
      </c>
      <c r="N256" s="246">
        <v>0</v>
      </c>
      <c r="O256" s="246">
        <f>ROUND(E256*N256,2)</f>
        <v>0</v>
      </c>
      <c r="P256" s="246">
        <v>0</v>
      </c>
      <c r="Q256" s="246">
        <f>ROUND(E256*P256,2)</f>
        <v>0</v>
      </c>
      <c r="R256" s="246"/>
      <c r="S256" s="246" t="s">
        <v>374</v>
      </c>
      <c r="T256" s="247" t="s">
        <v>375</v>
      </c>
      <c r="U256" s="222">
        <v>0</v>
      </c>
      <c r="V256" s="222">
        <f>ROUND(E256*U256,2)</f>
        <v>0</v>
      </c>
      <c r="W256" s="222"/>
      <c r="X256" s="222" t="s">
        <v>376</v>
      </c>
      <c r="Y256" s="213"/>
      <c r="Z256" s="213"/>
      <c r="AA256" s="213"/>
      <c r="AB256" s="213"/>
      <c r="AC256" s="213"/>
      <c r="AD256" s="213"/>
      <c r="AE256" s="213"/>
      <c r="AF256" s="213"/>
      <c r="AG256" s="213" t="s">
        <v>377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x14ac:dyDescent="0.2">
      <c r="A257" s="224" t="s">
        <v>368</v>
      </c>
      <c r="B257" s="225" t="s">
        <v>236</v>
      </c>
      <c r="C257" s="251" t="s">
        <v>237</v>
      </c>
      <c r="D257" s="226"/>
      <c r="E257" s="227"/>
      <c r="F257" s="228"/>
      <c r="G257" s="228">
        <f>SUMIF(AG258:AG258,"&lt;&gt;NOR",G258:G258)</f>
        <v>0</v>
      </c>
      <c r="H257" s="228"/>
      <c r="I257" s="228">
        <f>SUM(I258:I258)</f>
        <v>0</v>
      </c>
      <c r="J257" s="228"/>
      <c r="K257" s="228">
        <f>SUM(K258:K258)</f>
        <v>0</v>
      </c>
      <c r="L257" s="228"/>
      <c r="M257" s="228">
        <f>SUM(M258:M258)</f>
        <v>0</v>
      </c>
      <c r="N257" s="228"/>
      <c r="O257" s="228">
        <f>SUM(O258:O258)</f>
        <v>0</v>
      </c>
      <c r="P257" s="228"/>
      <c r="Q257" s="228">
        <f>SUM(Q258:Q258)</f>
        <v>0</v>
      </c>
      <c r="R257" s="228"/>
      <c r="S257" s="228"/>
      <c r="T257" s="229"/>
      <c r="U257" s="223"/>
      <c r="V257" s="223">
        <f>SUM(V258:V258)</f>
        <v>0</v>
      </c>
      <c r="W257" s="223"/>
      <c r="X257" s="223"/>
      <c r="AG257" t="s">
        <v>370</v>
      </c>
    </row>
    <row r="258" spans="1:60" outlineLevel="1" x14ac:dyDescent="0.2">
      <c r="A258" s="241">
        <v>180</v>
      </c>
      <c r="B258" s="242" t="s">
        <v>1203</v>
      </c>
      <c r="C258" s="252" t="s">
        <v>1204</v>
      </c>
      <c r="D258" s="243" t="s">
        <v>517</v>
      </c>
      <c r="E258" s="244">
        <v>217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374</v>
      </c>
      <c r="T258" s="247" t="s">
        <v>375</v>
      </c>
      <c r="U258" s="222">
        <v>0</v>
      </c>
      <c r="V258" s="222">
        <f>ROUND(E258*U258,2)</f>
        <v>0</v>
      </c>
      <c r="W258" s="222"/>
      <c r="X258" s="222" t="s">
        <v>376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x14ac:dyDescent="0.2">
      <c r="A259" s="224" t="s">
        <v>368</v>
      </c>
      <c r="B259" s="225" t="s">
        <v>238</v>
      </c>
      <c r="C259" s="251" t="s">
        <v>239</v>
      </c>
      <c r="D259" s="226"/>
      <c r="E259" s="227"/>
      <c r="F259" s="228"/>
      <c r="G259" s="228">
        <f>SUMIF(AG260:AG260,"&lt;&gt;NOR",G260:G260)</f>
        <v>0</v>
      </c>
      <c r="H259" s="228"/>
      <c r="I259" s="228">
        <f>SUM(I260:I260)</f>
        <v>0</v>
      </c>
      <c r="J259" s="228"/>
      <c r="K259" s="228">
        <f>SUM(K260:K260)</f>
        <v>0</v>
      </c>
      <c r="L259" s="228"/>
      <c r="M259" s="228">
        <f>SUM(M260:M260)</f>
        <v>0</v>
      </c>
      <c r="N259" s="228"/>
      <c r="O259" s="228">
        <f>SUM(O260:O260)</f>
        <v>0</v>
      </c>
      <c r="P259" s="228"/>
      <c r="Q259" s="228">
        <f>SUM(Q260:Q260)</f>
        <v>0</v>
      </c>
      <c r="R259" s="228"/>
      <c r="S259" s="228"/>
      <c r="T259" s="229"/>
      <c r="U259" s="223"/>
      <c r="V259" s="223">
        <f>SUM(V260:V260)</f>
        <v>0</v>
      </c>
      <c r="W259" s="223"/>
      <c r="X259" s="223"/>
      <c r="AG259" t="s">
        <v>370</v>
      </c>
    </row>
    <row r="260" spans="1:60" outlineLevel="1" x14ac:dyDescent="0.2">
      <c r="A260" s="241">
        <v>181</v>
      </c>
      <c r="B260" s="242" t="s">
        <v>1205</v>
      </c>
      <c r="C260" s="252" t="s">
        <v>1206</v>
      </c>
      <c r="D260" s="243" t="s">
        <v>517</v>
      </c>
      <c r="E260" s="244">
        <v>24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 t="s">
        <v>374</v>
      </c>
      <c r="T260" s="247" t="s">
        <v>375</v>
      </c>
      <c r="U260" s="222">
        <v>0</v>
      </c>
      <c r="V260" s="222">
        <f>ROUND(E260*U260,2)</f>
        <v>0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x14ac:dyDescent="0.2">
      <c r="A261" s="224" t="s">
        <v>368</v>
      </c>
      <c r="B261" s="225" t="s">
        <v>240</v>
      </c>
      <c r="C261" s="251" t="s">
        <v>241</v>
      </c>
      <c r="D261" s="226"/>
      <c r="E261" s="227"/>
      <c r="F261" s="228"/>
      <c r="G261" s="228">
        <f>SUMIF(AG262:AG266,"&lt;&gt;NOR",G262:G266)</f>
        <v>0</v>
      </c>
      <c r="H261" s="228"/>
      <c r="I261" s="228">
        <f>SUM(I262:I266)</f>
        <v>0</v>
      </c>
      <c r="J261" s="228"/>
      <c r="K261" s="228">
        <f>SUM(K262:K266)</f>
        <v>0</v>
      </c>
      <c r="L261" s="228"/>
      <c r="M261" s="228">
        <f>SUM(M262:M266)</f>
        <v>0</v>
      </c>
      <c r="N261" s="228"/>
      <c r="O261" s="228">
        <f>SUM(O262:O266)</f>
        <v>0</v>
      </c>
      <c r="P261" s="228"/>
      <c r="Q261" s="228">
        <f>SUM(Q262:Q266)</f>
        <v>0</v>
      </c>
      <c r="R261" s="228"/>
      <c r="S261" s="228"/>
      <c r="T261" s="229"/>
      <c r="U261" s="223"/>
      <c r="V261" s="223">
        <f>SUM(V262:V266)</f>
        <v>0</v>
      </c>
      <c r="W261" s="223"/>
      <c r="X261" s="223"/>
      <c r="AG261" t="s">
        <v>370</v>
      </c>
    </row>
    <row r="262" spans="1:60" outlineLevel="1" x14ac:dyDescent="0.2">
      <c r="A262" s="241">
        <v>182</v>
      </c>
      <c r="B262" s="242" t="s">
        <v>1207</v>
      </c>
      <c r="C262" s="252" t="s">
        <v>1208</v>
      </c>
      <c r="D262" s="243" t="s">
        <v>517</v>
      </c>
      <c r="E262" s="244">
        <v>42</v>
      </c>
      <c r="F262" s="245"/>
      <c r="G262" s="246">
        <f>ROUND(E262*F262,2)</f>
        <v>0</v>
      </c>
      <c r="H262" s="245"/>
      <c r="I262" s="246">
        <f>ROUND(E262*H262,2)</f>
        <v>0</v>
      </c>
      <c r="J262" s="245"/>
      <c r="K262" s="246">
        <f>ROUND(E262*J262,2)</f>
        <v>0</v>
      </c>
      <c r="L262" s="246">
        <v>21</v>
      </c>
      <c r="M262" s="246">
        <f>G262*(1+L262/100)</f>
        <v>0</v>
      </c>
      <c r="N262" s="246">
        <v>0</v>
      </c>
      <c r="O262" s="246">
        <f>ROUND(E262*N262,2)</f>
        <v>0</v>
      </c>
      <c r="P262" s="246">
        <v>0</v>
      </c>
      <c r="Q262" s="246">
        <f>ROUND(E262*P262,2)</f>
        <v>0</v>
      </c>
      <c r="R262" s="246"/>
      <c r="S262" s="246" t="s">
        <v>374</v>
      </c>
      <c r="T262" s="247" t="s">
        <v>375</v>
      </c>
      <c r="U262" s="222">
        <v>0</v>
      </c>
      <c r="V262" s="222">
        <f>ROUND(E262*U262,2)</f>
        <v>0</v>
      </c>
      <c r="W262" s="222"/>
      <c r="X262" s="222" t="s">
        <v>376</v>
      </c>
      <c r="Y262" s="213"/>
      <c r="Z262" s="213"/>
      <c r="AA262" s="213"/>
      <c r="AB262" s="213"/>
      <c r="AC262" s="213"/>
      <c r="AD262" s="213"/>
      <c r="AE262" s="213"/>
      <c r="AF262" s="213"/>
      <c r="AG262" s="213" t="s">
        <v>377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41">
        <v>183</v>
      </c>
      <c r="B263" s="242" t="s">
        <v>1209</v>
      </c>
      <c r="C263" s="252" t="s">
        <v>1210</v>
      </c>
      <c r="D263" s="243" t="s">
        <v>517</v>
      </c>
      <c r="E263" s="244">
        <v>6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374</v>
      </c>
      <c r="T263" s="247" t="s">
        <v>375</v>
      </c>
      <c r="U263" s="222">
        <v>0</v>
      </c>
      <c r="V263" s="222">
        <f>ROUND(E263*U263,2)</f>
        <v>0</v>
      </c>
      <c r="W263" s="222"/>
      <c r="X263" s="222" t="s">
        <v>376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377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41">
        <v>184</v>
      </c>
      <c r="B264" s="242" t="s">
        <v>1211</v>
      </c>
      <c r="C264" s="252" t="s">
        <v>1212</v>
      </c>
      <c r="D264" s="243" t="s">
        <v>517</v>
      </c>
      <c r="E264" s="244">
        <v>12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 t="s">
        <v>374</v>
      </c>
      <c r="T264" s="247" t="s">
        <v>375</v>
      </c>
      <c r="U264" s="222">
        <v>0</v>
      </c>
      <c r="V264" s="222">
        <f>ROUND(E264*U264,2)</f>
        <v>0</v>
      </c>
      <c r="W264" s="222"/>
      <c r="X264" s="222" t="s">
        <v>376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377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41">
        <v>185</v>
      </c>
      <c r="B265" s="242" t="s">
        <v>1213</v>
      </c>
      <c r="C265" s="252" t="s">
        <v>1214</v>
      </c>
      <c r="D265" s="243" t="s">
        <v>517</v>
      </c>
      <c r="E265" s="244">
        <v>80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374</v>
      </c>
      <c r="T265" s="247" t="s">
        <v>375</v>
      </c>
      <c r="U265" s="222">
        <v>0</v>
      </c>
      <c r="V265" s="222">
        <f>ROUND(E265*U265,2)</f>
        <v>0</v>
      </c>
      <c r="W265" s="222"/>
      <c r="X265" s="222" t="s">
        <v>376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377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34">
        <v>186</v>
      </c>
      <c r="B266" s="235" t="s">
        <v>1215</v>
      </c>
      <c r="C266" s="253" t="s">
        <v>1216</v>
      </c>
      <c r="D266" s="236" t="s">
        <v>594</v>
      </c>
      <c r="E266" s="237">
        <v>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/>
      <c r="S266" s="239" t="s">
        <v>374</v>
      </c>
      <c r="T266" s="240" t="s">
        <v>375</v>
      </c>
      <c r="U266" s="222">
        <v>0</v>
      </c>
      <c r="V266" s="222">
        <f>ROUND(E266*U266,2)</f>
        <v>0</v>
      </c>
      <c r="W266" s="222"/>
      <c r="X266" s="222" t="s">
        <v>376</v>
      </c>
      <c r="Y266" s="213"/>
      <c r="Z266" s="213"/>
      <c r="AA266" s="213"/>
      <c r="AB266" s="213"/>
      <c r="AC266" s="213"/>
      <c r="AD266" s="213"/>
      <c r="AE266" s="213"/>
      <c r="AF266" s="213"/>
      <c r="AG266" s="213" t="s">
        <v>377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x14ac:dyDescent="0.2">
      <c r="A267" s="3"/>
      <c r="B267" s="4"/>
      <c r="C267" s="256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AE267">
        <v>15</v>
      </c>
      <c r="AF267">
        <v>21</v>
      </c>
      <c r="AG267" t="s">
        <v>355</v>
      </c>
    </row>
    <row r="268" spans="1:60" x14ac:dyDescent="0.2">
      <c r="A268" s="216"/>
      <c r="B268" s="217" t="s">
        <v>29</v>
      </c>
      <c r="C268" s="257"/>
      <c r="D268" s="218"/>
      <c r="E268" s="219"/>
      <c r="F268" s="219"/>
      <c r="G268" s="250">
        <f>G8+G24+G36+G39+G43+G46+G48+G51+G54+G61+G67+G70+G72+G75+G78+G81+G83+G85+G91+G93+G95+G97+G99+G101+G103+G105+G107+G110+G117+G124+G126+G128+G130+G132+G146+G148+G150+G154+G162+G165+G167+G169+G171+G173+G177+G179+G187+G189+G191+G194+G201+G204+G215+G219+G221+G224+G226+G229+G231+G233+G236+G238+G240+G243+G245+G248+G250+G253+G257+G259+G261</f>
        <v>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E268">
        <f>SUMIF(L7:L266,AE267,G7:G266)</f>
        <v>0</v>
      </c>
      <c r="AF268">
        <f>SUMIF(L7:L266,AF267,G7:G266)</f>
        <v>0</v>
      </c>
      <c r="AG268" t="s">
        <v>524</v>
      </c>
    </row>
    <row r="269" spans="1:60" x14ac:dyDescent="0.2">
      <c r="C269" s="258"/>
      <c r="D269" s="10"/>
      <c r="AG269" t="s">
        <v>525</v>
      </c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rcOUcxoRhNx+GenqDyYSuJMR4+euvaT9A0Nt0DcjM/Snk0XRHkivKJ4EqyQ4XZcdd9MAe3yDEionPUxHSMvrA==" saltValue="pdaoHean1conbjzzIKMBNA==" spinCount="100000" sheet="1"/>
  <mergeCells count="6">
    <mergeCell ref="A1:G1"/>
    <mergeCell ref="C2:G2"/>
    <mergeCell ref="C3:G3"/>
    <mergeCell ref="C4:G4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7919-0100-436C-9A2C-B6A2AE4F67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SUMIF(AG9:AG49,"&lt;&gt;NOR",G9:G49)</f>
        <v>0</v>
      </c>
      <c r="H8" s="228"/>
      <c r="I8" s="228">
        <f>SUM(I9:I49)</f>
        <v>0</v>
      </c>
      <c r="J8" s="228"/>
      <c r="K8" s="228">
        <f>SUM(K9:K49)</f>
        <v>0</v>
      </c>
      <c r="L8" s="228"/>
      <c r="M8" s="228">
        <f>SUM(M9:M49)</f>
        <v>0</v>
      </c>
      <c r="N8" s="228"/>
      <c r="O8" s="228">
        <f>SUM(O9:O49)</f>
        <v>0</v>
      </c>
      <c r="P8" s="228"/>
      <c r="Q8" s="228">
        <f>SUM(Q9:Q49)</f>
        <v>0</v>
      </c>
      <c r="R8" s="228"/>
      <c r="S8" s="228"/>
      <c r="T8" s="229"/>
      <c r="U8" s="223"/>
      <c r="V8" s="223">
        <f>SUM(V9:V49)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1217</v>
      </c>
      <c r="D9" s="243" t="s">
        <v>530</v>
      </c>
      <c r="E9" s="244">
        <v>321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1218</v>
      </c>
      <c r="D10" s="243" t="s">
        <v>530</v>
      </c>
      <c r="E10" s="244">
        <v>35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1219</v>
      </c>
      <c r="D11" s="243" t="s">
        <v>530</v>
      </c>
      <c r="E11" s="244">
        <v>492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1220</v>
      </c>
      <c r="D12" s="243" t="s">
        <v>530</v>
      </c>
      <c r="E12" s="244">
        <v>13650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1221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1222</v>
      </c>
      <c r="D14" s="243" t="s">
        <v>901</v>
      </c>
      <c r="E14" s="244">
        <v>14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1223</v>
      </c>
      <c r="D15" s="243" t="s">
        <v>901</v>
      </c>
      <c r="E15" s="244">
        <v>4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1224</v>
      </c>
      <c r="D16" s="243" t="s">
        <v>901</v>
      </c>
      <c r="E16" s="244">
        <v>9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1225</v>
      </c>
      <c r="D17" s="243" t="s">
        <v>901</v>
      </c>
      <c r="E17" s="244">
        <v>76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1226</v>
      </c>
      <c r="D18" s="243" t="s">
        <v>901</v>
      </c>
      <c r="E18" s="244">
        <v>24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1227</v>
      </c>
      <c r="D19" s="243" t="s">
        <v>901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1228</v>
      </c>
      <c r="D20" s="243" t="s">
        <v>901</v>
      </c>
      <c r="E20" s="244">
        <v>22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1229</v>
      </c>
      <c r="D21" s="243" t="s">
        <v>901</v>
      </c>
      <c r="E21" s="244">
        <v>21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1230</v>
      </c>
      <c r="D22" s="243" t="s">
        <v>901</v>
      </c>
      <c r="E22" s="244">
        <v>20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1231</v>
      </c>
      <c r="D23" s="243" t="s">
        <v>901</v>
      </c>
      <c r="E23" s="244">
        <v>20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417</v>
      </c>
      <c r="C24" s="252" t="s">
        <v>1232</v>
      </c>
      <c r="D24" s="243" t="s">
        <v>901</v>
      </c>
      <c r="E24" s="244">
        <v>20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1233</v>
      </c>
      <c r="D25" s="243" t="s">
        <v>901</v>
      </c>
      <c r="E25" s="244">
        <v>20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18</v>
      </c>
      <c r="B26" s="242" t="s">
        <v>421</v>
      </c>
      <c r="C26" s="252" t="s">
        <v>1234</v>
      </c>
      <c r="D26" s="243" t="s">
        <v>901</v>
      </c>
      <c r="E26" s="244">
        <v>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41">
        <v>19</v>
      </c>
      <c r="B27" s="242" t="s">
        <v>423</v>
      </c>
      <c r="C27" s="252" t="s">
        <v>1235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41">
        <v>20</v>
      </c>
      <c r="B28" s="242" t="s">
        <v>425</v>
      </c>
      <c r="C28" s="252" t="s">
        <v>1236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427</v>
      </c>
      <c r="C29" s="252" t="s">
        <v>1237</v>
      </c>
      <c r="D29" s="243" t="s">
        <v>901</v>
      </c>
      <c r="E29" s="244">
        <v>4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429</v>
      </c>
      <c r="C30" s="252" t="s">
        <v>1238</v>
      </c>
      <c r="D30" s="243" t="s">
        <v>901</v>
      </c>
      <c r="E30" s="244">
        <v>273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23</v>
      </c>
      <c r="B31" s="242" t="s">
        <v>431</v>
      </c>
      <c r="C31" s="252" t="s">
        <v>1239</v>
      </c>
      <c r="D31" s="243" t="s">
        <v>1240</v>
      </c>
      <c r="E31" s="244">
        <v>36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433</v>
      </c>
      <c r="C32" s="252" t="s">
        <v>1241</v>
      </c>
      <c r="D32" s="243" t="s">
        <v>1242</v>
      </c>
      <c r="E32" s="244">
        <v>14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435</v>
      </c>
      <c r="C33" s="252" t="s">
        <v>1243</v>
      </c>
      <c r="D33" s="243" t="s">
        <v>901</v>
      </c>
      <c r="E33" s="244">
        <v>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437</v>
      </c>
      <c r="C34" s="252" t="s">
        <v>1244</v>
      </c>
      <c r="D34" s="243" t="s">
        <v>901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439</v>
      </c>
      <c r="C35" s="252" t="s">
        <v>1245</v>
      </c>
      <c r="D35" s="243" t="s">
        <v>901</v>
      </c>
      <c r="E35" s="244">
        <v>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441</v>
      </c>
      <c r="C36" s="252" t="s">
        <v>1246</v>
      </c>
      <c r="D36" s="243" t="s">
        <v>901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29</v>
      </c>
      <c r="B37" s="242" t="s">
        <v>443</v>
      </c>
      <c r="C37" s="252" t="s">
        <v>1247</v>
      </c>
      <c r="D37" s="243" t="s">
        <v>901</v>
      </c>
      <c r="E37" s="244">
        <v>2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30</v>
      </c>
      <c r="B38" s="242" t="s">
        <v>445</v>
      </c>
      <c r="C38" s="252" t="s">
        <v>1248</v>
      </c>
      <c r="D38" s="243" t="s">
        <v>901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31</v>
      </c>
      <c r="B39" s="242" t="s">
        <v>447</v>
      </c>
      <c r="C39" s="252" t="s">
        <v>1249</v>
      </c>
      <c r="D39" s="243" t="s">
        <v>901</v>
      </c>
      <c r="E39" s="244">
        <v>2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32</v>
      </c>
      <c r="B40" s="242" t="s">
        <v>449</v>
      </c>
      <c r="C40" s="252" t="s">
        <v>1250</v>
      </c>
      <c r="D40" s="243" t="s">
        <v>901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33</v>
      </c>
      <c r="B41" s="242" t="s">
        <v>451</v>
      </c>
      <c r="C41" s="252" t="s">
        <v>1251</v>
      </c>
      <c r="D41" s="243" t="s">
        <v>901</v>
      </c>
      <c r="E41" s="244">
        <v>6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34</v>
      </c>
      <c r="B42" s="242" t="s">
        <v>454</v>
      </c>
      <c r="C42" s="252" t="s">
        <v>1252</v>
      </c>
      <c r="D42" s="243" t="s">
        <v>901</v>
      </c>
      <c r="E42" s="244">
        <v>6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35</v>
      </c>
      <c r="B43" s="242" t="s">
        <v>457</v>
      </c>
      <c r="C43" s="252" t="s">
        <v>1253</v>
      </c>
      <c r="D43" s="243" t="s">
        <v>901</v>
      </c>
      <c r="E43" s="244">
        <v>22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36</v>
      </c>
      <c r="B44" s="242" t="s">
        <v>459</v>
      </c>
      <c r="C44" s="252" t="s">
        <v>1254</v>
      </c>
      <c r="D44" s="243" t="s">
        <v>901</v>
      </c>
      <c r="E44" s="244">
        <v>12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37</v>
      </c>
      <c r="B45" s="242" t="s">
        <v>461</v>
      </c>
      <c r="C45" s="252" t="s">
        <v>1255</v>
      </c>
      <c r="D45" s="243" t="s">
        <v>901</v>
      </c>
      <c r="E45" s="244">
        <v>3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38</v>
      </c>
      <c r="B46" s="242" t="s">
        <v>463</v>
      </c>
      <c r="C46" s="252" t="s">
        <v>1256</v>
      </c>
      <c r="D46" s="243" t="s">
        <v>901</v>
      </c>
      <c r="E46" s="244">
        <v>6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39</v>
      </c>
      <c r="B47" s="242" t="s">
        <v>465</v>
      </c>
      <c r="C47" s="252" t="s">
        <v>1257</v>
      </c>
      <c r="D47" s="243" t="s">
        <v>901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40</v>
      </c>
      <c r="B48" s="242" t="s">
        <v>467</v>
      </c>
      <c r="C48" s="252" t="s">
        <v>1258</v>
      </c>
      <c r="D48" s="243" t="s">
        <v>901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41</v>
      </c>
      <c r="B49" s="242" t="s">
        <v>473</v>
      </c>
      <c r="C49" s="252" t="s">
        <v>1259</v>
      </c>
      <c r="D49" s="243" t="s">
        <v>1260</v>
      </c>
      <c r="E49" s="244">
        <v>34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224" t="s">
        <v>368</v>
      </c>
      <c r="B50" s="225" t="s">
        <v>124</v>
      </c>
      <c r="C50" s="251" t="s">
        <v>369</v>
      </c>
      <c r="D50" s="226"/>
      <c r="E50" s="227"/>
      <c r="F50" s="228"/>
      <c r="G50" s="228">
        <f>SUMIF(AG51:AG67,"&lt;&gt;NOR",G51:G67)</f>
        <v>0</v>
      </c>
      <c r="H50" s="228"/>
      <c r="I50" s="228">
        <f>SUM(I51:I67)</f>
        <v>0</v>
      </c>
      <c r="J50" s="228"/>
      <c r="K50" s="228">
        <f>SUM(K51:K67)</f>
        <v>0</v>
      </c>
      <c r="L50" s="228"/>
      <c r="M50" s="228">
        <f>SUM(M51:M67)</f>
        <v>0</v>
      </c>
      <c r="N50" s="228"/>
      <c r="O50" s="228">
        <f>SUM(O51:O67)</f>
        <v>0</v>
      </c>
      <c r="P50" s="228"/>
      <c r="Q50" s="228">
        <f>SUM(Q51:Q67)</f>
        <v>0</v>
      </c>
      <c r="R50" s="228"/>
      <c r="S50" s="228"/>
      <c r="T50" s="229"/>
      <c r="U50" s="223"/>
      <c r="V50" s="223">
        <f>SUM(V51:V67)</f>
        <v>0</v>
      </c>
      <c r="W50" s="223"/>
      <c r="X50" s="223"/>
      <c r="AG50" t="s">
        <v>370</v>
      </c>
    </row>
    <row r="51" spans="1:60" ht="33.75" outlineLevel="1" x14ac:dyDescent="0.2">
      <c r="A51" s="234">
        <v>42</v>
      </c>
      <c r="B51" s="235" t="s">
        <v>478</v>
      </c>
      <c r="C51" s="253" t="s">
        <v>1261</v>
      </c>
      <c r="D51" s="236" t="s">
        <v>901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374</v>
      </c>
      <c r="T51" s="240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4" t="s">
        <v>1262</v>
      </c>
      <c r="D52" s="248"/>
      <c r="E52" s="248"/>
      <c r="F52" s="248"/>
      <c r="G52" s="248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392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5" t="s">
        <v>1263</v>
      </c>
      <c r="D53" s="249"/>
      <c r="E53" s="249"/>
      <c r="F53" s="249"/>
      <c r="G53" s="249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5" t="s">
        <v>1264</v>
      </c>
      <c r="D54" s="249"/>
      <c r="E54" s="249"/>
      <c r="F54" s="249"/>
      <c r="G54" s="24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392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5" t="s">
        <v>1265</v>
      </c>
      <c r="D55" s="249"/>
      <c r="E55" s="249"/>
      <c r="F55" s="249"/>
      <c r="G55" s="249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392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5" t="s">
        <v>1266</v>
      </c>
      <c r="D56" s="249"/>
      <c r="E56" s="249"/>
      <c r="F56" s="249"/>
      <c r="G56" s="249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392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5" t="s">
        <v>1267</v>
      </c>
      <c r="D57" s="249"/>
      <c r="E57" s="249"/>
      <c r="F57" s="249"/>
      <c r="G57" s="249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392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43</v>
      </c>
      <c r="B58" s="242" t="s">
        <v>484</v>
      </c>
      <c r="C58" s="252" t="s">
        <v>1268</v>
      </c>
      <c r="D58" s="243" t="s">
        <v>901</v>
      </c>
      <c r="E58" s="244">
        <v>3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44</v>
      </c>
      <c r="B59" s="242" t="s">
        <v>490</v>
      </c>
      <c r="C59" s="252" t="s">
        <v>1269</v>
      </c>
      <c r="D59" s="243" t="s">
        <v>901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45</v>
      </c>
      <c r="B60" s="242" t="s">
        <v>493</v>
      </c>
      <c r="C60" s="252" t="s">
        <v>1270</v>
      </c>
      <c r="D60" s="243" t="s">
        <v>901</v>
      </c>
      <c r="E60" s="244">
        <v>4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46</v>
      </c>
      <c r="B61" s="242" t="s">
        <v>500</v>
      </c>
      <c r="C61" s="252" t="s">
        <v>1271</v>
      </c>
      <c r="D61" s="243" t="s">
        <v>901</v>
      </c>
      <c r="E61" s="244">
        <v>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47</v>
      </c>
      <c r="B62" s="242" t="s">
        <v>502</v>
      </c>
      <c r="C62" s="252" t="s">
        <v>1272</v>
      </c>
      <c r="D62" s="243" t="s">
        <v>901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48</v>
      </c>
      <c r="B63" s="242" t="s">
        <v>504</v>
      </c>
      <c r="C63" s="252" t="s">
        <v>1273</v>
      </c>
      <c r="D63" s="243" t="s">
        <v>901</v>
      </c>
      <c r="E63" s="244">
        <v>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49</v>
      </c>
      <c r="B64" s="242" t="s">
        <v>507</v>
      </c>
      <c r="C64" s="252" t="s">
        <v>1274</v>
      </c>
      <c r="D64" s="243" t="s">
        <v>530</v>
      </c>
      <c r="E64" s="244">
        <v>185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50</v>
      </c>
      <c r="B65" s="242" t="s">
        <v>509</v>
      </c>
      <c r="C65" s="252" t="s">
        <v>1257</v>
      </c>
      <c r="D65" s="243" t="s">
        <v>901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51</v>
      </c>
      <c r="B66" s="242" t="s">
        <v>512</v>
      </c>
      <c r="C66" s="252" t="s">
        <v>1258</v>
      </c>
      <c r="D66" s="243" t="s">
        <v>901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52</v>
      </c>
      <c r="B67" s="242" t="s">
        <v>515</v>
      </c>
      <c r="C67" s="252" t="s">
        <v>1259</v>
      </c>
      <c r="D67" s="243" t="s">
        <v>1260</v>
      </c>
      <c r="E67" s="244">
        <v>6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376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377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4" t="s">
        <v>368</v>
      </c>
      <c r="B68" s="225" t="s">
        <v>145</v>
      </c>
      <c r="C68" s="251" t="s">
        <v>369</v>
      </c>
      <c r="D68" s="226"/>
      <c r="E68" s="227"/>
      <c r="F68" s="228"/>
      <c r="G68" s="228">
        <f>SUMIF(AG69:AG77,"&lt;&gt;NOR",G69:G77)</f>
        <v>0</v>
      </c>
      <c r="H68" s="228"/>
      <c r="I68" s="228">
        <f>SUM(I69:I77)</f>
        <v>0</v>
      </c>
      <c r="J68" s="228"/>
      <c r="K68" s="228">
        <f>SUM(K69:K77)</f>
        <v>0</v>
      </c>
      <c r="L68" s="228"/>
      <c r="M68" s="228">
        <f>SUM(M69:M77)</f>
        <v>0</v>
      </c>
      <c r="N68" s="228"/>
      <c r="O68" s="228">
        <f>SUM(O69:O77)</f>
        <v>0</v>
      </c>
      <c r="P68" s="228"/>
      <c r="Q68" s="228">
        <f>SUM(Q69:Q77)</f>
        <v>0</v>
      </c>
      <c r="R68" s="228"/>
      <c r="S68" s="228"/>
      <c r="T68" s="229"/>
      <c r="U68" s="223"/>
      <c r="V68" s="223">
        <f>SUM(V69:V77)</f>
        <v>0</v>
      </c>
      <c r="W68" s="223"/>
      <c r="X68" s="223"/>
      <c r="AG68" t="s">
        <v>370</v>
      </c>
    </row>
    <row r="69" spans="1:60" ht="22.5" outlineLevel="1" x14ac:dyDescent="0.2">
      <c r="A69" s="241">
        <v>53</v>
      </c>
      <c r="B69" s="242" t="s">
        <v>518</v>
      </c>
      <c r="C69" s="252" t="s">
        <v>1275</v>
      </c>
      <c r="D69" s="243" t="s">
        <v>901</v>
      </c>
      <c r="E69" s="244">
        <v>4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33.75" outlineLevel="1" x14ac:dyDescent="0.2">
      <c r="A70" s="234">
        <v>54</v>
      </c>
      <c r="B70" s="235" t="s">
        <v>520</v>
      </c>
      <c r="C70" s="253" t="s">
        <v>1276</v>
      </c>
      <c r="D70" s="236" t="s">
        <v>901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4" t="s">
        <v>1277</v>
      </c>
      <c r="D71" s="248"/>
      <c r="E71" s="248"/>
      <c r="F71" s="248"/>
      <c r="G71" s="248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392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5" t="s">
        <v>1278</v>
      </c>
      <c r="D72" s="249"/>
      <c r="E72" s="249"/>
      <c r="F72" s="249"/>
      <c r="G72" s="249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392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5" t="s">
        <v>1279</v>
      </c>
      <c r="D73" s="249"/>
      <c r="E73" s="249"/>
      <c r="F73" s="249"/>
      <c r="G73" s="249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392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5" t="s">
        <v>1280</v>
      </c>
      <c r="D74" s="249"/>
      <c r="E74" s="249"/>
      <c r="F74" s="249"/>
      <c r="G74" s="249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392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5" t="s">
        <v>1281</v>
      </c>
      <c r="D75" s="249"/>
      <c r="E75" s="249"/>
      <c r="F75" s="249"/>
      <c r="G75" s="249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392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55</v>
      </c>
      <c r="B76" s="242" t="s">
        <v>522</v>
      </c>
      <c r="C76" s="252" t="s">
        <v>1282</v>
      </c>
      <c r="D76" s="243" t="s">
        <v>901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56</v>
      </c>
      <c r="B77" s="242" t="s">
        <v>958</v>
      </c>
      <c r="C77" s="252" t="s">
        <v>1258</v>
      </c>
      <c r="D77" s="243" t="s">
        <v>901</v>
      </c>
      <c r="E77" s="244">
        <v>1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x14ac:dyDescent="0.2">
      <c r="A78" s="224" t="s">
        <v>368</v>
      </c>
      <c r="B78" s="225" t="s">
        <v>215</v>
      </c>
      <c r="C78" s="251" t="s">
        <v>369</v>
      </c>
      <c r="D78" s="226"/>
      <c r="E78" s="227"/>
      <c r="F78" s="228"/>
      <c r="G78" s="228">
        <f>SUMIF(AG79:AG79,"&lt;&gt;NOR",G79:G79)</f>
        <v>0</v>
      </c>
      <c r="H78" s="228"/>
      <c r="I78" s="228">
        <f>SUM(I79:I79)</f>
        <v>0</v>
      </c>
      <c r="J78" s="228"/>
      <c r="K78" s="228">
        <f>SUM(K79:K79)</f>
        <v>0</v>
      </c>
      <c r="L78" s="228"/>
      <c r="M78" s="228">
        <f>SUM(M79:M79)</f>
        <v>0</v>
      </c>
      <c r="N78" s="228"/>
      <c r="O78" s="228">
        <f>SUM(O79:O79)</f>
        <v>0</v>
      </c>
      <c r="P78" s="228"/>
      <c r="Q78" s="228">
        <f>SUM(Q79:Q79)</f>
        <v>0</v>
      </c>
      <c r="R78" s="228"/>
      <c r="S78" s="228"/>
      <c r="T78" s="229"/>
      <c r="U78" s="223"/>
      <c r="V78" s="223">
        <f>SUM(V79:V79)</f>
        <v>0</v>
      </c>
      <c r="W78" s="223"/>
      <c r="X78" s="223"/>
      <c r="AG78" t="s">
        <v>370</v>
      </c>
    </row>
    <row r="79" spans="1:60" outlineLevel="1" x14ac:dyDescent="0.2">
      <c r="A79" s="241">
        <v>57</v>
      </c>
      <c r="B79" s="242" t="s">
        <v>960</v>
      </c>
      <c r="C79" s="252" t="s">
        <v>1283</v>
      </c>
      <c r="D79" s="243" t="s">
        <v>901</v>
      </c>
      <c r="E79" s="244">
        <v>0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4" t="s">
        <v>368</v>
      </c>
      <c r="B80" s="225" t="s">
        <v>232</v>
      </c>
      <c r="C80" s="251" t="s">
        <v>369</v>
      </c>
      <c r="D80" s="226"/>
      <c r="E80" s="227"/>
      <c r="F80" s="228"/>
      <c r="G80" s="228">
        <f>SUMIF(AG81:AG84,"&lt;&gt;NOR",G81:G84)</f>
        <v>0</v>
      </c>
      <c r="H80" s="228"/>
      <c r="I80" s="228">
        <f>SUM(I81:I84)</f>
        <v>0</v>
      </c>
      <c r="J80" s="228"/>
      <c r="K80" s="228">
        <f>SUM(K81:K84)</f>
        <v>0</v>
      </c>
      <c r="L80" s="228"/>
      <c r="M80" s="228">
        <f>SUM(M81:M84)</f>
        <v>0</v>
      </c>
      <c r="N80" s="228"/>
      <c r="O80" s="228">
        <f>SUM(O81:O84)</f>
        <v>0</v>
      </c>
      <c r="P80" s="228"/>
      <c r="Q80" s="228">
        <f>SUM(Q81:Q84)</f>
        <v>0</v>
      </c>
      <c r="R80" s="228"/>
      <c r="S80" s="228"/>
      <c r="T80" s="229"/>
      <c r="U80" s="223"/>
      <c r="V80" s="223">
        <f>SUM(V81:V84)</f>
        <v>0</v>
      </c>
      <c r="W80" s="223"/>
      <c r="X80" s="223"/>
      <c r="AG80" t="s">
        <v>370</v>
      </c>
    </row>
    <row r="81" spans="1:60" outlineLevel="1" x14ac:dyDescent="0.2">
      <c r="A81" s="241">
        <v>58</v>
      </c>
      <c r="B81" s="242" t="s">
        <v>962</v>
      </c>
      <c r="C81" s="252" t="s">
        <v>1284</v>
      </c>
      <c r="D81" s="243" t="s">
        <v>901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59</v>
      </c>
      <c r="B82" s="242" t="s">
        <v>964</v>
      </c>
      <c r="C82" s="252" t="s">
        <v>1285</v>
      </c>
      <c r="D82" s="243" t="s">
        <v>901</v>
      </c>
      <c r="E82" s="244">
        <v>1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60</v>
      </c>
      <c r="B83" s="242" t="s">
        <v>966</v>
      </c>
      <c r="C83" s="252" t="s">
        <v>1286</v>
      </c>
      <c r="D83" s="243" t="s">
        <v>0</v>
      </c>
      <c r="E83" s="244">
        <v>0.05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374</v>
      </c>
      <c r="T83" s="247" t="s">
        <v>375</v>
      </c>
      <c r="U83" s="222">
        <v>0</v>
      </c>
      <c r="V83" s="222">
        <f>ROUND(E83*U83,2)</f>
        <v>0</v>
      </c>
      <c r="W83" s="222"/>
      <c r="X83" s="222" t="s">
        <v>376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377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34">
        <v>61</v>
      </c>
      <c r="B84" s="235" t="s">
        <v>968</v>
      </c>
      <c r="C84" s="253" t="s">
        <v>1287</v>
      </c>
      <c r="D84" s="236" t="s">
        <v>0</v>
      </c>
      <c r="E84" s="237">
        <v>0.03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374</v>
      </c>
      <c r="T84" s="240" t="s">
        <v>375</v>
      </c>
      <c r="U84" s="222">
        <v>0</v>
      </c>
      <c r="V84" s="222">
        <f>ROUND(E84*U84,2)</f>
        <v>0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3"/>
      <c r="B85" s="4"/>
      <c r="C85" s="25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355</v>
      </c>
    </row>
    <row r="86" spans="1:60" x14ac:dyDescent="0.2">
      <c r="A86" s="216"/>
      <c r="B86" s="217" t="s">
        <v>29</v>
      </c>
      <c r="C86" s="257"/>
      <c r="D86" s="218"/>
      <c r="E86" s="219"/>
      <c r="F86" s="219"/>
      <c r="G86" s="250">
        <f>G8+G50+G68+G78+G80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524</v>
      </c>
    </row>
    <row r="87" spans="1:60" x14ac:dyDescent="0.2">
      <c r="C87" s="258"/>
      <c r="D87" s="10"/>
      <c r="AG87" t="s">
        <v>525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TIHANHMV+777tSohqtNpV42DM73+4S4bLe+ueqnp1BqS41qI7gbjnlKqq7U5/PK8qi3jP5//xOyaSdJccRqQg==" saltValue="5vLIRIT2jyiM0rjkvdBF+Q==" spinCount="100000" sheet="1"/>
  <mergeCells count="15">
    <mergeCell ref="C73:G73"/>
    <mergeCell ref="C74:G74"/>
    <mergeCell ref="C75:G75"/>
    <mergeCell ref="C54:G54"/>
    <mergeCell ref="C55:G55"/>
    <mergeCell ref="C56:G56"/>
    <mergeCell ref="C57:G57"/>
    <mergeCell ref="C71:G71"/>
    <mergeCell ref="C72:G72"/>
    <mergeCell ref="A1:G1"/>
    <mergeCell ref="C2:G2"/>
    <mergeCell ref="C3:G3"/>
    <mergeCell ref="C4:G4"/>
    <mergeCell ref="C52:G5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9448-8DA5-45C9-9FCA-80E32B2ABB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SUMIF(AG9:AG44,"&lt;&gt;NOR",G9:G44)</f>
        <v>0</v>
      </c>
      <c r="H8" s="228"/>
      <c r="I8" s="228">
        <f>SUM(I9:I44)</f>
        <v>0</v>
      </c>
      <c r="J8" s="228"/>
      <c r="K8" s="228">
        <f>SUM(K9:K44)</f>
        <v>0</v>
      </c>
      <c r="L8" s="228"/>
      <c r="M8" s="228">
        <f>SUM(M9:M44)</f>
        <v>0</v>
      </c>
      <c r="N8" s="228"/>
      <c r="O8" s="228">
        <f>SUM(O9:O44)</f>
        <v>0</v>
      </c>
      <c r="P8" s="228"/>
      <c r="Q8" s="228">
        <f>SUM(Q9:Q44)</f>
        <v>0</v>
      </c>
      <c r="R8" s="228"/>
      <c r="S8" s="228"/>
      <c r="T8" s="229"/>
      <c r="U8" s="223"/>
      <c r="V8" s="223">
        <f>SUM(V9:V44)</f>
        <v>0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371</v>
      </c>
      <c r="C9" s="253" t="s">
        <v>1288</v>
      </c>
      <c r="D9" s="236" t="s">
        <v>901</v>
      </c>
      <c r="E9" s="237">
        <v>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1289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1290</v>
      </c>
      <c r="D11" s="249"/>
      <c r="E11" s="249"/>
      <c r="F11" s="249"/>
      <c r="G11" s="249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392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5" t="s">
        <v>1291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392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5" t="s">
        <v>1292</v>
      </c>
      <c r="D13" s="249"/>
      <c r="E13" s="249"/>
      <c r="F13" s="249"/>
      <c r="G13" s="24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392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5" t="s">
        <v>1293</v>
      </c>
      <c r="D14" s="249"/>
      <c r="E14" s="249"/>
      <c r="F14" s="249"/>
      <c r="G14" s="24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392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5" t="s">
        <v>1294</v>
      </c>
      <c r="D15" s="249"/>
      <c r="E15" s="249"/>
      <c r="F15" s="249"/>
      <c r="G15" s="24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33.75" outlineLevel="1" x14ac:dyDescent="0.2">
      <c r="A16" s="234">
        <v>2</v>
      </c>
      <c r="B16" s="235" t="s">
        <v>378</v>
      </c>
      <c r="C16" s="253" t="s">
        <v>1295</v>
      </c>
      <c r="D16" s="236" t="s">
        <v>901</v>
      </c>
      <c r="E16" s="237">
        <v>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4" t="s">
        <v>1296</v>
      </c>
      <c r="D17" s="248"/>
      <c r="E17" s="248"/>
      <c r="F17" s="248"/>
      <c r="G17" s="248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392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5" t="s">
        <v>1297</v>
      </c>
      <c r="D18" s="249"/>
      <c r="E18" s="249"/>
      <c r="F18" s="249"/>
      <c r="G18" s="249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392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5" t="s">
        <v>1298</v>
      </c>
      <c r="D19" s="249"/>
      <c r="E19" s="249"/>
      <c r="F19" s="249"/>
      <c r="G19" s="249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392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5" t="s">
        <v>1299</v>
      </c>
      <c r="D20" s="249"/>
      <c r="E20" s="249"/>
      <c r="F20" s="249"/>
      <c r="G20" s="249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392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5" t="s">
        <v>1300</v>
      </c>
      <c r="D21" s="249"/>
      <c r="E21" s="249"/>
      <c r="F21" s="249"/>
      <c r="G21" s="249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392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5" t="s">
        <v>1301</v>
      </c>
      <c r="D22" s="249"/>
      <c r="E22" s="249"/>
      <c r="F22" s="249"/>
      <c r="G22" s="249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5" t="s">
        <v>1302</v>
      </c>
      <c r="D23" s="249"/>
      <c r="E23" s="249"/>
      <c r="F23" s="249"/>
      <c r="G23" s="249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392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3</v>
      </c>
      <c r="B24" s="242" t="s">
        <v>380</v>
      </c>
      <c r="C24" s="252" t="s">
        <v>1303</v>
      </c>
      <c r="D24" s="243" t="s">
        <v>901</v>
      </c>
      <c r="E24" s="244">
        <v>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4">
        <v>4</v>
      </c>
      <c r="B25" s="235" t="s">
        <v>382</v>
      </c>
      <c r="C25" s="253" t="s">
        <v>1304</v>
      </c>
      <c r="D25" s="236" t="s">
        <v>901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4" t="s">
        <v>1305</v>
      </c>
      <c r="D26" s="248"/>
      <c r="E26" s="248"/>
      <c r="F26" s="248"/>
      <c r="G26" s="248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392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5" t="s">
        <v>1306</v>
      </c>
      <c r="D27" s="249"/>
      <c r="E27" s="249"/>
      <c r="F27" s="249"/>
      <c r="G27" s="249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392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5" t="s">
        <v>1307</v>
      </c>
      <c r="D28" s="249"/>
      <c r="E28" s="249"/>
      <c r="F28" s="249"/>
      <c r="G28" s="249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392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5" t="s">
        <v>1308</v>
      </c>
      <c r="D29" s="249"/>
      <c r="E29" s="249"/>
      <c r="F29" s="249"/>
      <c r="G29" s="249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392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5" t="s">
        <v>1309</v>
      </c>
      <c r="D30" s="249"/>
      <c r="E30" s="249"/>
      <c r="F30" s="249"/>
      <c r="G30" s="249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392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5" t="s">
        <v>1310</v>
      </c>
      <c r="D31" s="249"/>
      <c r="E31" s="249"/>
      <c r="F31" s="249"/>
      <c r="G31" s="249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392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5" t="s">
        <v>1311</v>
      </c>
      <c r="D32" s="249"/>
      <c r="E32" s="249"/>
      <c r="F32" s="249"/>
      <c r="G32" s="249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392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5" t="s">
        <v>1312</v>
      </c>
      <c r="D33" s="249"/>
      <c r="E33" s="249"/>
      <c r="F33" s="249"/>
      <c r="G33" s="249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392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5" t="s">
        <v>1313</v>
      </c>
      <c r="D34" s="249"/>
      <c r="E34" s="249"/>
      <c r="F34" s="249"/>
      <c r="G34" s="249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392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5" t="s">
        <v>1314</v>
      </c>
      <c r="D35" s="249"/>
      <c r="E35" s="249"/>
      <c r="F35" s="249"/>
      <c r="G35" s="249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392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5</v>
      </c>
      <c r="B36" s="242" t="s">
        <v>384</v>
      </c>
      <c r="C36" s="252" t="s">
        <v>1315</v>
      </c>
      <c r="D36" s="243" t="s">
        <v>901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6</v>
      </c>
      <c r="B37" s="242" t="s">
        <v>386</v>
      </c>
      <c r="C37" s="252" t="s">
        <v>1316</v>
      </c>
      <c r="D37" s="243" t="s">
        <v>901</v>
      </c>
      <c r="E37" s="244">
        <v>8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7</v>
      </c>
      <c r="B38" s="242" t="s">
        <v>388</v>
      </c>
      <c r="C38" s="252" t="s">
        <v>1317</v>
      </c>
      <c r="D38" s="243" t="s">
        <v>901</v>
      </c>
      <c r="E38" s="244">
        <v>14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8</v>
      </c>
      <c r="B39" s="242" t="s">
        <v>396</v>
      </c>
      <c r="C39" s="252" t="s">
        <v>1318</v>
      </c>
      <c r="D39" s="243" t="s">
        <v>901</v>
      </c>
      <c r="E39" s="244">
        <v>14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9</v>
      </c>
      <c r="B40" s="242" t="s">
        <v>398</v>
      </c>
      <c r="C40" s="252" t="s">
        <v>1319</v>
      </c>
      <c r="D40" s="243" t="s">
        <v>901</v>
      </c>
      <c r="E40" s="244">
        <v>1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10</v>
      </c>
      <c r="B41" s="242" t="s">
        <v>404</v>
      </c>
      <c r="C41" s="252" t="s">
        <v>1320</v>
      </c>
      <c r="D41" s="243" t="s">
        <v>901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11</v>
      </c>
      <c r="B42" s="242" t="s">
        <v>407</v>
      </c>
      <c r="C42" s="252" t="s">
        <v>1258</v>
      </c>
      <c r="D42" s="243" t="s">
        <v>901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12</v>
      </c>
      <c r="B43" s="242" t="s">
        <v>409</v>
      </c>
      <c r="C43" s="252" t="s">
        <v>1259</v>
      </c>
      <c r="D43" s="243" t="s">
        <v>1260</v>
      </c>
      <c r="E43" s="244">
        <v>18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13</v>
      </c>
      <c r="B44" s="242" t="s">
        <v>411</v>
      </c>
      <c r="C44" s="252" t="s">
        <v>1321</v>
      </c>
      <c r="D44" s="243" t="s">
        <v>1322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4" t="s">
        <v>368</v>
      </c>
      <c r="B45" s="225" t="s">
        <v>284</v>
      </c>
      <c r="C45" s="251" t="s">
        <v>369</v>
      </c>
      <c r="D45" s="226"/>
      <c r="E45" s="227"/>
      <c r="F45" s="228"/>
      <c r="G45" s="228">
        <f>SUMIF(AG46:AG49,"&lt;&gt;NOR",G46:G49)</f>
        <v>0</v>
      </c>
      <c r="H45" s="228"/>
      <c r="I45" s="228">
        <f>SUM(I46:I49)</f>
        <v>0</v>
      </c>
      <c r="J45" s="228"/>
      <c r="K45" s="228">
        <f>SUM(K46:K49)</f>
        <v>0</v>
      </c>
      <c r="L45" s="228"/>
      <c r="M45" s="228">
        <f>SUM(M46:M49)</f>
        <v>0</v>
      </c>
      <c r="N45" s="228"/>
      <c r="O45" s="228">
        <f>SUM(O46:O49)</f>
        <v>0</v>
      </c>
      <c r="P45" s="228"/>
      <c r="Q45" s="228">
        <f>SUM(Q46:Q49)</f>
        <v>0</v>
      </c>
      <c r="R45" s="228"/>
      <c r="S45" s="228"/>
      <c r="T45" s="229"/>
      <c r="U45" s="223"/>
      <c r="V45" s="223">
        <f>SUM(V46:V49)</f>
        <v>0</v>
      </c>
      <c r="W45" s="223"/>
      <c r="X45" s="223"/>
      <c r="AG45" t="s">
        <v>370</v>
      </c>
    </row>
    <row r="46" spans="1:60" outlineLevel="1" x14ac:dyDescent="0.2">
      <c r="A46" s="241">
        <v>14</v>
      </c>
      <c r="B46" s="242" t="s">
        <v>413</v>
      </c>
      <c r="C46" s="252" t="s">
        <v>1284</v>
      </c>
      <c r="D46" s="243" t="s">
        <v>901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15</v>
      </c>
      <c r="B47" s="242" t="s">
        <v>415</v>
      </c>
      <c r="C47" s="252" t="s">
        <v>1285</v>
      </c>
      <c r="D47" s="243" t="s">
        <v>901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16</v>
      </c>
      <c r="B48" s="242" t="s">
        <v>417</v>
      </c>
      <c r="C48" s="252" t="s">
        <v>1286</v>
      </c>
      <c r="D48" s="243" t="s">
        <v>0</v>
      </c>
      <c r="E48" s="244">
        <v>0.05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17</v>
      </c>
      <c r="B49" s="235" t="s">
        <v>419</v>
      </c>
      <c r="C49" s="253" t="s">
        <v>1287</v>
      </c>
      <c r="D49" s="236" t="s">
        <v>0</v>
      </c>
      <c r="E49" s="237">
        <v>0.03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x14ac:dyDescent="0.2">
      <c r="A50" s="3"/>
      <c r="B50" s="4"/>
      <c r="C50" s="25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355</v>
      </c>
    </row>
    <row r="51" spans="1:60" x14ac:dyDescent="0.2">
      <c r="A51" s="216"/>
      <c r="B51" s="217" t="s">
        <v>29</v>
      </c>
      <c r="C51" s="257"/>
      <c r="D51" s="218"/>
      <c r="E51" s="219"/>
      <c r="F51" s="219"/>
      <c r="G51" s="250">
        <f>G8+G45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524</v>
      </c>
    </row>
    <row r="52" spans="1:60" x14ac:dyDescent="0.2">
      <c r="C52" s="258"/>
      <c r="D52" s="10"/>
      <c r="AG52" t="s">
        <v>525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YS2KLMjvOKdxKANWPRd/RmCg2so42waE+KH5EBMeBDiJBR1EAMaAk4YZy/M05tKWUj+vSEX1sDGetCZphqDLQ==" saltValue="LoDIJ9OxlatgL3NOKOKUQA==" spinCount="100000" sheet="1"/>
  <mergeCells count="27">
    <mergeCell ref="C33:G33"/>
    <mergeCell ref="C34:G34"/>
    <mergeCell ref="C35:G35"/>
    <mergeCell ref="C27:G27"/>
    <mergeCell ref="C28:G28"/>
    <mergeCell ref="C29:G29"/>
    <mergeCell ref="C30:G30"/>
    <mergeCell ref="C31:G31"/>
    <mergeCell ref="C32:G32"/>
    <mergeCell ref="C19:G19"/>
    <mergeCell ref="C20:G20"/>
    <mergeCell ref="C21:G21"/>
    <mergeCell ref="C22:G22"/>
    <mergeCell ref="C23:G23"/>
    <mergeCell ref="C26:G26"/>
    <mergeCell ref="C12:G12"/>
    <mergeCell ref="C13:G13"/>
    <mergeCell ref="C14:G14"/>
    <mergeCell ref="C15:G15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9674-1D93-45F9-B13A-471202DB509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59</v>
      </c>
      <c r="C4" s="205" t="s">
        <v>60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8"/>
      <c r="S8" s="228"/>
      <c r="T8" s="229"/>
      <c r="U8" s="223"/>
      <c r="V8" s="223">
        <f>SUM(V9:V22)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1323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1324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1325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1326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1327</v>
      </c>
      <c r="D13" s="243" t="s">
        <v>901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1328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1329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1330</v>
      </c>
      <c r="D16" s="243" t="s">
        <v>901</v>
      </c>
      <c r="E16" s="244">
        <v>13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1331</v>
      </c>
      <c r="D17" s="243" t="s">
        <v>901</v>
      </c>
      <c r="E17" s="244">
        <v>13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1332</v>
      </c>
      <c r="D18" s="243" t="s">
        <v>530</v>
      </c>
      <c r="E18" s="244">
        <v>450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1333</v>
      </c>
      <c r="D19" s="243" t="s">
        <v>530</v>
      </c>
      <c r="E19" s="244">
        <v>200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1257</v>
      </c>
      <c r="D20" s="243" t="s">
        <v>901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1258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1259</v>
      </c>
      <c r="D22" s="243" t="s">
        <v>1260</v>
      </c>
      <c r="E22" s="244">
        <v>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284</v>
      </c>
      <c r="C23" s="251" t="s">
        <v>369</v>
      </c>
      <c r="D23" s="226"/>
      <c r="E23" s="227"/>
      <c r="F23" s="228"/>
      <c r="G23" s="228">
        <f>SUMIF(AG24:AG27,"&lt;&gt;NOR",G24:G27)</f>
        <v>0</v>
      </c>
      <c r="H23" s="228"/>
      <c r="I23" s="228">
        <f>SUM(I24:I27)</f>
        <v>0</v>
      </c>
      <c r="J23" s="228"/>
      <c r="K23" s="228">
        <f>SUM(K24:K27)</f>
        <v>0</v>
      </c>
      <c r="L23" s="228"/>
      <c r="M23" s="228">
        <f>SUM(M24:M27)</f>
        <v>0</v>
      </c>
      <c r="N23" s="228"/>
      <c r="O23" s="228">
        <f>SUM(O24:O27)</f>
        <v>0</v>
      </c>
      <c r="P23" s="228"/>
      <c r="Q23" s="228">
        <f>SUM(Q24:Q27)</f>
        <v>0</v>
      </c>
      <c r="R23" s="228"/>
      <c r="S23" s="228"/>
      <c r="T23" s="229"/>
      <c r="U23" s="223"/>
      <c r="V23" s="223">
        <f>SUM(V24:V27)</f>
        <v>0</v>
      </c>
      <c r="W23" s="223"/>
      <c r="X23" s="223"/>
      <c r="AG23" t="s">
        <v>370</v>
      </c>
    </row>
    <row r="24" spans="1:60" outlineLevel="1" x14ac:dyDescent="0.2">
      <c r="A24" s="241">
        <v>15</v>
      </c>
      <c r="B24" s="242" t="s">
        <v>415</v>
      </c>
      <c r="C24" s="252" t="s">
        <v>1284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16</v>
      </c>
      <c r="B25" s="242" t="s">
        <v>417</v>
      </c>
      <c r="C25" s="252" t="s">
        <v>1285</v>
      </c>
      <c r="D25" s="243" t="s">
        <v>901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17</v>
      </c>
      <c r="B26" s="242" t="s">
        <v>419</v>
      </c>
      <c r="C26" s="252" t="s">
        <v>1286</v>
      </c>
      <c r="D26" s="243" t="s">
        <v>0</v>
      </c>
      <c r="E26" s="244">
        <v>0.05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18</v>
      </c>
      <c r="B27" s="235" t="s">
        <v>421</v>
      </c>
      <c r="C27" s="253" t="s">
        <v>1287</v>
      </c>
      <c r="D27" s="236" t="s">
        <v>0</v>
      </c>
      <c r="E27" s="237">
        <v>0.03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355</v>
      </c>
    </row>
    <row r="29" spans="1:60" x14ac:dyDescent="0.2">
      <c r="A29" s="216"/>
      <c r="B29" s="217" t="s">
        <v>29</v>
      </c>
      <c r="C29" s="257"/>
      <c r="D29" s="218"/>
      <c r="E29" s="219"/>
      <c r="F29" s="219"/>
      <c r="G29" s="250">
        <f>G8+G23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524</v>
      </c>
    </row>
    <row r="30" spans="1:60" x14ac:dyDescent="0.2">
      <c r="C30" s="258"/>
      <c r="D30" s="10"/>
      <c r="AG30" t="s">
        <v>525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sG4FlZiz64kjw2nJrK1JQGyGZCjBvsrk+92eikaoeRD/hG+AveVjXvgwGwWPUixR+pdsaanL2A289v6gJSDhw==" saltValue="og+ZyDMgpmn8gfMV+L1lX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07E6-5933-489C-93DE-61C0458CFBD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61</v>
      </c>
      <c r="C4" s="205" t="s">
        <v>62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283</v>
      </c>
      <c r="C8" s="251" t="s">
        <v>369</v>
      </c>
      <c r="D8" s="226"/>
      <c r="E8" s="227"/>
      <c r="F8" s="228"/>
      <c r="G8" s="228">
        <f>SUMIF(AG9:AG14,"&lt;&gt;NOR",G9:G14)</f>
        <v>0</v>
      </c>
      <c r="H8" s="228"/>
      <c r="I8" s="228">
        <f>SUM(I9:I14)</f>
        <v>0</v>
      </c>
      <c r="J8" s="228"/>
      <c r="K8" s="228">
        <f>SUM(K9:K14)</f>
        <v>0</v>
      </c>
      <c r="L8" s="228"/>
      <c r="M8" s="228">
        <f>SUM(M9:M14)</f>
        <v>0</v>
      </c>
      <c r="N8" s="228"/>
      <c r="O8" s="228">
        <f>SUM(O9:O14)</f>
        <v>0</v>
      </c>
      <c r="P8" s="228"/>
      <c r="Q8" s="228">
        <f>SUM(Q9:Q14)</f>
        <v>0</v>
      </c>
      <c r="R8" s="228"/>
      <c r="S8" s="228"/>
      <c r="T8" s="229"/>
      <c r="U8" s="223"/>
      <c r="V8" s="223">
        <f>SUM(V9:V14)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1334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1335</v>
      </c>
      <c r="D10" s="243" t="s">
        <v>901</v>
      </c>
      <c r="E10" s="244">
        <v>2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1336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1337</v>
      </c>
      <c r="D12" s="243" t="s">
        <v>901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1338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1339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4" t="s">
        <v>368</v>
      </c>
      <c r="B15" s="225" t="s">
        <v>272</v>
      </c>
      <c r="C15" s="251" t="s">
        <v>369</v>
      </c>
      <c r="D15" s="226"/>
      <c r="E15" s="227"/>
      <c r="F15" s="228"/>
      <c r="G15" s="228">
        <f>SUMIF(AG16:AG21,"&lt;&gt;NOR",G16:G21)</f>
        <v>0</v>
      </c>
      <c r="H15" s="228"/>
      <c r="I15" s="228">
        <f>SUM(I16:I21)</f>
        <v>0</v>
      </c>
      <c r="J15" s="228"/>
      <c r="K15" s="228">
        <f>SUM(K16:K21)</f>
        <v>0</v>
      </c>
      <c r="L15" s="228"/>
      <c r="M15" s="228">
        <f>SUM(M16:M21)</f>
        <v>0</v>
      </c>
      <c r="N15" s="228"/>
      <c r="O15" s="228">
        <f>SUM(O16:O21)</f>
        <v>0</v>
      </c>
      <c r="P15" s="228"/>
      <c r="Q15" s="228">
        <f>SUM(Q16:Q21)</f>
        <v>0</v>
      </c>
      <c r="R15" s="228"/>
      <c r="S15" s="228"/>
      <c r="T15" s="229"/>
      <c r="U15" s="223"/>
      <c r="V15" s="223">
        <f>SUM(V16:V21)</f>
        <v>0</v>
      </c>
      <c r="W15" s="223"/>
      <c r="X15" s="223"/>
      <c r="AG15" t="s">
        <v>370</v>
      </c>
    </row>
    <row r="16" spans="1:60" outlineLevel="1" x14ac:dyDescent="0.2">
      <c r="A16" s="241">
        <v>7</v>
      </c>
      <c r="B16" s="242" t="s">
        <v>388</v>
      </c>
      <c r="C16" s="252" t="s">
        <v>1340</v>
      </c>
      <c r="D16" s="243" t="s">
        <v>901</v>
      </c>
      <c r="E16" s="244">
        <v>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8</v>
      </c>
      <c r="B17" s="242" t="s">
        <v>396</v>
      </c>
      <c r="C17" s="252" t="s">
        <v>1341</v>
      </c>
      <c r="D17" s="243" t="s">
        <v>901</v>
      </c>
      <c r="E17" s="244">
        <v>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9</v>
      </c>
      <c r="B18" s="242" t="s">
        <v>398</v>
      </c>
      <c r="C18" s="252" t="s">
        <v>1342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10</v>
      </c>
      <c r="B19" s="242" t="s">
        <v>404</v>
      </c>
      <c r="C19" s="252" t="s">
        <v>1343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587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588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11</v>
      </c>
      <c r="B20" s="242" t="s">
        <v>407</v>
      </c>
      <c r="C20" s="252" t="s">
        <v>1344</v>
      </c>
      <c r="D20" s="243" t="s">
        <v>901</v>
      </c>
      <c r="E20" s="244">
        <v>100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12</v>
      </c>
      <c r="B21" s="242" t="s">
        <v>409</v>
      </c>
      <c r="C21" s="252" t="s">
        <v>1345</v>
      </c>
      <c r="D21" s="243" t="s">
        <v>901</v>
      </c>
      <c r="E21" s="244">
        <v>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4" t="s">
        <v>368</v>
      </c>
      <c r="B22" s="225" t="s">
        <v>282</v>
      </c>
      <c r="C22" s="251" t="s">
        <v>369</v>
      </c>
      <c r="D22" s="226"/>
      <c r="E22" s="227"/>
      <c r="F22" s="228"/>
      <c r="G22" s="228">
        <f>SUMIF(AG23:AG32,"&lt;&gt;NOR",G23:G32)</f>
        <v>0</v>
      </c>
      <c r="H22" s="228"/>
      <c r="I22" s="228">
        <f>SUM(I23:I32)</f>
        <v>0</v>
      </c>
      <c r="J22" s="228"/>
      <c r="K22" s="228">
        <f>SUM(K23:K32)</f>
        <v>0</v>
      </c>
      <c r="L22" s="228"/>
      <c r="M22" s="228">
        <f>SUM(M23:M32)</f>
        <v>0</v>
      </c>
      <c r="N22" s="228"/>
      <c r="O22" s="228">
        <f>SUM(O23:O32)</f>
        <v>0</v>
      </c>
      <c r="P22" s="228"/>
      <c r="Q22" s="228">
        <f>SUM(Q23:Q32)</f>
        <v>0</v>
      </c>
      <c r="R22" s="228"/>
      <c r="S22" s="228"/>
      <c r="T22" s="229"/>
      <c r="U22" s="223"/>
      <c r="V22" s="223">
        <f>SUM(V23:V32)</f>
        <v>0</v>
      </c>
      <c r="W22" s="223"/>
      <c r="X22" s="223"/>
      <c r="AG22" t="s">
        <v>370</v>
      </c>
    </row>
    <row r="23" spans="1:60" outlineLevel="1" x14ac:dyDescent="0.2">
      <c r="A23" s="241">
        <v>13</v>
      </c>
      <c r="B23" s="242" t="s">
        <v>411</v>
      </c>
      <c r="C23" s="252" t="s">
        <v>1346</v>
      </c>
      <c r="D23" s="243" t="s">
        <v>901</v>
      </c>
      <c r="E23" s="244">
        <v>19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14</v>
      </c>
      <c r="B24" s="242" t="s">
        <v>413</v>
      </c>
      <c r="C24" s="252" t="s">
        <v>1347</v>
      </c>
      <c r="D24" s="243" t="s">
        <v>901</v>
      </c>
      <c r="E24" s="244">
        <v>4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15</v>
      </c>
      <c r="B25" s="242" t="s">
        <v>415</v>
      </c>
      <c r="C25" s="252" t="s">
        <v>1348</v>
      </c>
      <c r="D25" s="243" t="s">
        <v>901</v>
      </c>
      <c r="E25" s="244">
        <v>4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16</v>
      </c>
      <c r="B26" s="242" t="s">
        <v>417</v>
      </c>
      <c r="C26" s="252" t="s">
        <v>1349</v>
      </c>
      <c r="D26" s="243" t="s">
        <v>901</v>
      </c>
      <c r="E26" s="244">
        <v>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17</v>
      </c>
      <c r="B27" s="242" t="s">
        <v>419</v>
      </c>
      <c r="C27" s="252" t="s">
        <v>1350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18</v>
      </c>
      <c r="B28" s="242" t="s">
        <v>421</v>
      </c>
      <c r="C28" s="252" t="s">
        <v>1351</v>
      </c>
      <c r="D28" s="243" t="s">
        <v>901</v>
      </c>
      <c r="E28" s="244">
        <v>40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19</v>
      </c>
      <c r="B29" s="242" t="s">
        <v>423</v>
      </c>
      <c r="C29" s="252" t="s">
        <v>1352</v>
      </c>
      <c r="D29" s="243" t="s">
        <v>901</v>
      </c>
      <c r="E29" s="244">
        <v>28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20</v>
      </c>
      <c r="B30" s="242" t="s">
        <v>425</v>
      </c>
      <c r="C30" s="252" t="s">
        <v>1353</v>
      </c>
      <c r="D30" s="243" t="s">
        <v>901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587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588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21</v>
      </c>
      <c r="B31" s="242" t="s">
        <v>427</v>
      </c>
      <c r="C31" s="252" t="s">
        <v>1354</v>
      </c>
      <c r="D31" s="243" t="s">
        <v>901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22</v>
      </c>
      <c r="B32" s="242" t="s">
        <v>429</v>
      </c>
      <c r="C32" s="252" t="s">
        <v>1355</v>
      </c>
      <c r="D32" s="243" t="s">
        <v>901</v>
      </c>
      <c r="E32" s="244">
        <v>42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273</v>
      </c>
      <c r="C33" s="251" t="s">
        <v>369</v>
      </c>
      <c r="D33" s="226"/>
      <c r="E33" s="227"/>
      <c r="F33" s="228"/>
      <c r="G33" s="228">
        <f>SUMIF(AG34:AG46,"&lt;&gt;NOR",G34:G46)</f>
        <v>0</v>
      </c>
      <c r="H33" s="228"/>
      <c r="I33" s="228">
        <f>SUM(I34:I46)</f>
        <v>0</v>
      </c>
      <c r="J33" s="228"/>
      <c r="K33" s="228">
        <f>SUM(K34:K46)</f>
        <v>0</v>
      </c>
      <c r="L33" s="228"/>
      <c r="M33" s="228">
        <f>SUM(M34:M46)</f>
        <v>0</v>
      </c>
      <c r="N33" s="228"/>
      <c r="O33" s="228">
        <f>SUM(O34:O46)</f>
        <v>0</v>
      </c>
      <c r="P33" s="228"/>
      <c r="Q33" s="228">
        <f>SUM(Q34:Q46)</f>
        <v>0</v>
      </c>
      <c r="R33" s="228"/>
      <c r="S33" s="228"/>
      <c r="T33" s="229"/>
      <c r="U33" s="223"/>
      <c r="V33" s="223">
        <f>SUM(V34:V46)</f>
        <v>0</v>
      </c>
      <c r="W33" s="223"/>
      <c r="X33" s="223"/>
      <c r="AG33" t="s">
        <v>370</v>
      </c>
    </row>
    <row r="34" spans="1:60" ht="22.5" outlineLevel="1" x14ac:dyDescent="0.2">
      <c r="A34" s="241">
        <v>23</v>
      </c>
      <c r="B34" s="242" t="s">
        <v>431</v>
      </c>
      <c r="C34" s="252" t="s">
        <v>1356</v>
      </c>
      <c r="D34" s="243" t="s">
        <v>901</v>
      </c>
      <c r="E34" s="244">
        <v>3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24</v>
      </c>
      <c r="B35" s="242" t="s">
        <v>433</v>
      </c>
      <c r="C35" s="252" t="s">
        <v>1357</v>
      </c>
      <c r="D35" s="243" t="s">
        <v>901</v>
      </c>
      <c r="E35" s="244">
        <v>3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25</v>
      </c>
      <c r="B36" s="242" t="s">
        <v>435</v>
      </c>
      <c r="C36" s="252" t="s">
        <v>1358</v>
      </c>
      <c r="D36" s="243" t="s">
        <v>901</v>
      </c>
      <c r="E36" s="244">
        <v>3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26</v>
      </c>
      <c r="B37" s="242" t="s">
        <v>437</v>
      </c>
      <c r="C37" s="252" t="s">
        <v>1359</v>
      </c>
      <c r="D37" s="243" t="s">
        <v>901</v>
      </c>
      <c r="E37" s="244">
        <v>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27</v>
      </c>
      <c r="B38" s="242" t="s">
        <v>439</v>
      </c>
      <c r="C38" s="252" t="s">
        <v>1360</v>
      </c>
      <c r="D38" s="243" t="s">
        <v>901</v>
      </c>
      <c r="E38" s="244">
        <v>3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28</v>
      </c>
      <c r="B39" s="235" t="s">
        <v>441</v>
      </c>
      <c r="C39" s="253" t="s">
        <v>1361</v>
      </c>
      <c r="D39" s="236" t="s">
        <v>901</v>
      </c>
      <c r="E39" s="237">
        <v>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20"/>
      <c r="B40" s="221"/>
      <c r="C40" s="261" t="s">
        <v>1362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1363</v>
      </c>
      <c r="D41" s="259"/>
      <c r="E41" s="260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79</v>
      </c>
      <c r="D42" s="259"/>
      <c r="E42" s="260">
        <v>3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29</v>
      </c>
      <c r="B43" s="242" t="s">
        <v>443</v>
      </c>
      <c r="C43" s="252" t="s">
        <v>1364</v>
      </c>
      <c r="D43" s="243" t="s">
        <v>901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30</v>
      </c>
      <c r="B44" s="242" t="s">
        <v>445</v>
      </c>
      <c r="C44" s="252" t="s">
        <v>1365</v>
      </c>
      <c r="D44" s="243" t="s">
        <v>901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31</v>
      </c>
      <c r="B45" s="242" t="s">
        <v>447</v>
      </c>
      <c r="C45" s="252" t="s">
        <v>1366</v>
      </c>
      <c r="D45" s="243" t="s">
        <v>901</v>
      </c>
      <c r="E45" s="244">
        <v>40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32</v>
      </c>
      <c r="B46" s="242" t="s">
        <v>449</v>
      </c>
      <c r="C46" s="252" t="s">
        <v>1367</v>
      </c>
      <c r="D46" s="243" t="s">
        <v>901</v>
      </c>
      <c r="E46" s="244">
        <v>1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4" t="s">
        <v>368</v>
      </c>
      <c r="B47" s="225" t="s">
        <v>276</v>
      </c>
      <c r="C47" s="251" t="s">
        <v>369</v>
      </c>
      <c r="D47" s="226"/>
      <c r="E47" s="227"/>
      <c r="F47" s="228"/>
      <c r="G47" s="228">
        <f>SUMIF(AG48:AG54,"&lt;&gt;NOR",G48:G54)</f>
        <v>0</v>
      </c>
      <c r="H47" s="228"/>
      <c r="I47" s="228">
        <f>SUM(I48:I54)</f>
        <v>0</v>
      </c>
      <c r="J47" s="228"/>
      <c r="K47" s="228">
        <f>SUM(K48:K54)</f>
        <v>0</v>
      </c>
      <c r="L47" s="228"/>
      <c r="M47" s="228">
        <f>SUM(M48:M54)</f>
        <v>0</v>
      </c>
      <c r="N47" s="228"/>
      <c r="O47" s="228">
        <f>SUM(O48:O54)</f>
        <v>0</v>
      </c>
      <c r="P47" s="228"/>
      <c r="Q47" s="228">
        <f>SUM(Q48:Q54)</f>
        <v>0</v>
      </c>
      <c r="R47" s="228"/>
      <c r="S47" s="228"/>
      <c r="T47" s="229"/>
      <c r="U47" s="223"/>
      <c r="V47" s="223">
        <f>SUM(V48:V54)</f>
        <v>0</v>
      </c>
      <c r="W47" s="223"/>
      <c r="X47" s="223"/>
      <c r="AG47" t="s">
        <v>370</v>
      </c>
    </row>
    <row r="48" spans="1:60" outlineLevel="1" x14ac:dyDescent="0.2">
      <c r="A48" s="241">
        <v>33</v>
      </c>
      <c r="B48" s="242" t="s">
        <v>451</v>
      </c>
      <c r="C48" s="252" t="s">
        <v>1368</v>
      </c>
      <c r="D48" s="243" t="s">
        <v>530</v>
      </c>
      <c r="E48" s="244">
        <v>725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34</v>
      </c>
      <c r="B49" s="242" t="s">
        <v>454</v>
      </c>
      <c r="C49" s="252" t="s">
        <v>1369</v>
      </c>
      <c r="D49" s="243" t="s">
        <v>530</v>
      </c>
      <c r="E49" s="244">
        <v>2845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35</v>
      </c>
      <c r="B50" s="242" t="s">
        <v>457</v>
      </c>
      <c r="C50" s="252" t="s">
        <v>1370</v>
      </c>
      <c r="D50" s="243" t="s">
        <v>530</v>
      </c>
      <c r="E50" s="244">
        <v>250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36</v>
      </c>
      <c r="B51" s="242" t="s">
        <v>459</v>
      </c>
      <c r="C51" s="252" t="s">
        <v>1371</v>
      </c>
      <c r="D51" s="243" t="s">
        <v>530</v>
      </c>
      <c r="E51" s="244">
        <v>150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37</v>
      </c>
      <c r="B52" s="242" t="s">
        <v>461</v>
      </c>
      <c r="C52" s="252" t="s">
        <v>1257</v>
      </c>
      <c r="D52" s="243" t="s">
        <v>901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38</v>
      </c>
      <c r="B53" s="242" t="s">
        <v>463</v>
      </c>
      <c r="C53" s="252" t="s">
        <v>1258</v>
      </c>
      <c r="D53" s="243" t="s">
        <v>901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39</v>
      </c>
      <c r="B54" s="242" t="s">
        <v>465</v>
      </c>
      <c r="C54" s="252" t="s">
        <v>1259</v>
      </c>
      <c r="D54" s="243" t="s">
        <v>1260</v>
      </c>
      <c r="E54" s="244">
        <v>23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4" t="s">
        <v>368</v>
      </c>
      <c r="B55" s="225" t="s">
        <v>284</v>
      </c>
      <c r="C55" s="251" t="s">
        <v>369</v>
      </c>
      <c r="D55" s="226"/>
      <c r="E55" s="227"/>
      <c r="F55" s="228"/>
      <c r="G55" s="228">
        <f>SUMIF(AG56:AG59,"&lt;&gt;NOR",G56:G59)</f>
        <v>0</v>
      </c>
      <c r="H55" s="228"/>
      <c r="I55" s="228">
        <f>SUM(I56:I59)</f>
        <v>0</v>
      </c>
      <c r="J55" s="228"/>
      <c r="K55" s="228">
        <f>SUM(K56:K59)</f>
        <v>0</v>
      </c>
      <c r="L55" s="228"/>
      <c r="M55" s="228">
        <f>SUM(M56:M59)</f>
        <v>0</v>
      </c>
      <c r="N55" s="228"/>
      <c r="O55" s="228">
        <f>SUM(O56:O59)</f>
        <v>0</v>
      </c>
      <c r="P55" s="228"/>
      <c r="Q55" s="228">
        <f>SUM(Q56:Q59)</f>
        <v>0</v>
      </c>
      <c r="R55" s="228"/>
      <c r="S55" s="228"/>
      <c r="T55" s="229"/>
      <c r="U55" s="223"/>
      <c r="V55" s="223">
        <f>SUM(V56:V59)</f>
        <v>0</v>
      </c>
      <c r="W55" s="223"/>
      <c r="X55" s="223"/>
      <c r="AG55" t="s">
        <v>370</v>
      </c>
    </row>
    <row r="56" spans="1:60" outlineLevel="1" x14ac:dyDescent="0.2">
      <c r="A56" s="241">
        <v>40</v>
      </c>
      <c r="B56" s="242" t="s">
        <v>467</v>
      </c>
      <c r="C56" s="252" t="s">
        <v>1284</v>
      </c>
      <c r="D56" s="243" t="s">
        <v>901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41</v>
      </c>
      <c r="B57" s="242" t="s">
        <v>473</v>
      </c>
      <c r="C57" s="252" t="s">
        <v>1285</v>
      </c>
      <c r="D57" s="243" t="s">
        <v>901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42</v>
      </c>
      <c r="B58" s="242" t="s">
        <v>478</v>
      </c>
      <c r="C58" s="252" t="s">
        <v>1286</v>
      </c>
      <c r="D58" s="243" t="s">
        <v>0</v>
      </c>
      <c r="E58" s="244">
        <v>0.05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34">
        <v>43</v>
      </c>
      <c r="B59" s="235" t="s">
        <v>484</v>
      </c>
      <c r="C59" s="253" t="s">
        <v>1287</v>
      </c>
      <c r="D59" s="236" t="s">
        <v>0</v>
      </c>
      <c r="E59" s="237">
        <v>0.03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374</v>
      </c>
      <c r="T59" s="240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3"/>
      <c r="B60" s="4"/>
      <c r="C60" s="25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355</v>
      </c>
    </row>
    <row r="61" spans="1:60" x14ac:dyDescent="0.2">
      <c r="A61" s="216"/>
      <c r="B61" s="217" t="s">
        <v>29</v>
      </c>
      <c r="C61" s="257"/>
      <c r="D61" s="218"/>
      <c r="E61" s="219"/>
      <c r="F61" s="219"/>
      <c r="G61" s="250">
        <f>G8+G15+G22+G33+G47+G55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524</v>
      </c>
    </row>
    <row r="62" spans="1:60" x14ac:dyDescent="0.2">
      <c r="C62" s="258"/>
      <c r="D62" s="10"/>
      <c r="AG62" t="s">
        <v>525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UmpplCp2K9lIqOj6EgcQ8DiRuDA8zby+eYwzV4X2yBux+43McgM+xTyymkKhhFkk5rG0kJya+CXX9eQ3NThKw==" saltValue="zWJYV7kD5fmcs+LOTii0W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941B-C9F5-45E5-81C4-2A3FA7B541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63</v>
      </c>
      <c r="C4" s="205" t="s">
        <v>64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286</v>
      </c>
      <c r="C8" s="251" t="s">
        <v>287</v>
      </c>
      <c r="D8" s="226"/>
      <c r="E8" s="227"/>
      <c r="F8" s="228"/>
      <c r="G8" s="228">
        <f>SUMIF(AG9:AG22,"&lt;&gt;NOR",G9:G22)</f>
        <v>0</v>
      </c>
      <c r="H8" s="228"/>
      <c r="I8" s="228">
        <f>SUM(I9:I22)</f>
        <v>0</v>
      </c>
      <c r="J8" s="228"/>
      <c r="K8" s="228">
        <f>SUM(K9:K22)</f>
        <v>0</v>
      </c>
      <c r="L8" s="228"/>
      <c r="M8" s="228">
        <f>SUM(M9:M22)</f>
        <v>0</v>
      </c>
      <c r="N8" s="228"/>
      <c r="O8" s="228">
        <f>SUM(O9:O22)</f>
        <v>0</v>
      </c>
      <c r="P8" s="228"/>
      <c r="Q8" s="228">
        <f>SUM(Q9:Q22)</f>
        <v>0</v>
      </c>
      <c r="R8" s="228"/>
      <c r="S8" s="228"/>
      <c r="T8" s="229"/>
      <c r="U8" s="223"/>
      <c r="V8" s="223">
        <f>SUM(V9:V22)</f>
        <v>0</v>
      </c>
      <c r="W8" s="223"/>
      <c r="X8" s="223"/>
      <c r="AG8" t="s">
        <v>370</v>
      </c>
    </row>
    <row r="9" spans="1:60" ht="22.5" outlineLevel="1" x14ac:dyDescent="0.2">
      <c r="A9" s="241">
        <v>1</v>
      </c>
      <c r="B9" s="242" t="s">
        <v>1372</v>
      </c>
      <c r="C9" s="252" t="s">
        <v>1373</v>
      </c>
      <c r="D9" s="243" t="s">
        <v>594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34">
        <v>2</v>
      </c>
      <c r="B10" s="235" t="s">
        <v>1374</v>
      </c>
      <c r="C10" s="253" t="s">
        <v>1375</v>
      </c>
      <c r="D10" s="236" t="s">
        <v>594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1376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1377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20"/>
      <c r="B13" s="221"/>
      <c r="C13" s="261" t="s">
        <v>1378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1379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20"/>
      <c r="B15" s="221"/>
      <c r="C15" s="261" t="s">
        <v>1380</v>
      </c>
      <c r="D15" s="259"/>
      <c r="E15" s="260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1381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1382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61" t="s">
        <v>1383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20"/>
      <c r="B19" s="221"/>
      <c r="C19" s="261" t="s">
        <v>1384</v>
      </c>
      <c r="D19" s="259"/>
      <c r="E19" s="260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1385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244</v>
      </c>
      <c r="D21" s="259"/>
      <c r="E21" s="260">
        <v>1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1" x14ac:dyDescent="0.2">
      <c r="A22" s="241">
        <v>3</v>
      </c>
      <c r="B22" s="242" t="s">
        <v>1386</v>
      </c>
      <c r="C22" s="252" t="s">
        <v>1387</v>
      </c>
      <c r="D22" s="243" t="s">
        <v>594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288</v>
      </c>
      <c r="C23" s="251" t="s">
        <v>289</v>
      </c>
      <c r="D23" s="226"/>
      <c r="E23" s="227"/>
      <c r="F23" s="228"/>
      <c r="G23" s="228">
        <f>SUMIF(AG24:AG61,"&lt;&gt;NOR",G24:G61)</f>
        <v>0</v>
      </c>
      <c r="H23" s="228"/>
      <c r="I23" s="228">
        <f>SUM(I24:I61)</f>
        <v>0</v>
      </c>
      <c r="J23" s="228"/>
      <c r="K23" s="228">
        <f>SUM(K24:K61)</f>
        <v>0</v>
      </c>
      <c r="L23" s="228"/>
      <c r="M23" s="228">
        <f>SUM(M24:M61)</f>
        <v>0</v>
      </c>
      <c r="N23" s="228"/>
      <c r="O23" s="228">
        <f>SUM(O24:O61)</f>
        <v>0</v>
      </c>
      <c r="P23" s="228"/>
      <c r="Q23" s="228">
        <f>SUM(Q24:Q61)</f>
        <v>0</v>
      </c>
      <c r="R23" s="228"/>
      <c r="S23" s="228"/>
      <c r="T23" s="229"/>
      <c r="U23" s="223"/>
      <c r="V23" s="223">
        <f>SUM(V24:V61)</f>
        <v>0</v>
      </c>
      <c r="W23" s="223"/>
      <c r="X23" s="223"/>
      <c r="AG23" t="s">
        <v>370</v>
      </c>
    </row>
    <row r="24" spans="1:60" ht="22.5" outlineLevel="1" x14ac:dyDescent="0.2">
      <c r="A24" s="241">
        <v>4</v>
      </c>
      <c r="B24" s="242" t="s">
        <v>1388</v>
      </c>
      <c r="C24" s="252" t="s">
        <v>1389</v>
      </c>
      <c r="D24" s="243" t="s">
        <v>594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1">
        <v>5</v>
      </c>
      <c r="B25" s="242" t="s">
        <v>1390</v>
      </c>
      <c r="C25" s="252" t="s">
        <v>1391</v>
      </c>
      <c r="D25" s="243" t="s">
        <v>594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4">
        <v>6</v>
      </c>
      <c r="B26" s="235" t="s">
        <v>1392</v>
      </c>
      <c r="C26" s="253" t="s">
        <v>1393</v>
      </c>
      <c r="D26" s="236" t="s">
        <v>594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374</v>
      </c>
      <c r="T26" s="240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1394</v>
      </c>
      <c r="D27" s="259"/>
      <c r="E27" s="260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20"/>
      <c r="B28" s="221"/>
      <c r="C28" s="261" t="s">
        <v>1395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1385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244</v>
      </c>
      <c r="D30" s="259"/>
      <c r="E30" s="260">
        <v>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33.75" outlineLevel="1" x14ac:dyDescent="0.2">
      <c r="A31" s="241">
        <v>7</v>
      </c>
      <c r="B31" s="242" t="s">
        <v>1396</v>
      </c>
      <c r="C31" s="252" t="s">
        <v>1397</v>
      </c>
      <c r="D31" s="243" t="s">
        <v>594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41">
        <v>8</v>
      </c>
      <c r="B32" s="242" t="s">
        <v>1398</v>
      </c>
      <c r="C32" s="252" t="s">
        <v>1399</v>
      </c>
      <c r="D32" s="243" t="s">
        <v>594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41">
        <v>9</v>
      </c>
      <c r="B33" s="242" t="s">
        <v>1400</v>
      </c>
      <c r="C33" s="252" t="s">
        <v>1401</v>
      </c>
      <c r="D33" s="243" t="s">
        <v>594</v>
      </c>
      <c r="E33" s="244">
        <v>1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41">
        <v>10</v>
      </c>
      <c r="B34" s="242" t="s">
        <v>1402</v>
      </c>
      <c r="C34" s="252" t="s">
        <v>1403</v>
      </c>
      <c r="D34" s="243" t="s">
        <v>594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33.75" outlineLevel="1" x14ac:dyDescent="0.2">
      <c r="A35" s="241">
        <v>11</v>
      </c>
      <c r="B35" s="242" t="s">
        <v>1404</v>
      </c>
      <c r="C35" s="252" t="s">
        <v>1405</v>
      </c>
      <c r="D35" s="243" t="s">
        <v>594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41">
        <v>12</v>
      </c>
      <c r="B36" s="242" t="s">
        <v>1406</v>
      </c>
      <c r="C36" s="252" t="s">
        <v>1407</v>
      </c>
      <c r="D36" s="243" t="s">
        <v>594</v>
      </c>
      <c r="E36" s="244">
        <v>1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33.75" outlineLevel="1" x14ac:dyDescent="0.2">
      <c r="A37" s="234">
        <v>13</v>
      </c>
      <c r="B37" s="235" t="s">
        <v>1408</v>
      </c>
      <c r="C37" s="253" t="s">
        <v>1409</v>
      </c>
      <c r="D37" s="236" t="s">
        <v>594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4" t="s">
        <v>1410</v>
      </c>
      <c r="D38" s="248"/>
      <c r="E38" s="248"/>
      <c r="F38" s="248"/>
      <c r="G38" s="24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392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33.75" outlineLevel="1" x14ac:dyDescent="0.2">
      <c r="A39" s="234">
        <v>14</v>
      </c>
      <c r="B39" s="235" t="s">
        <v>1411</v>
      </c>
      <c r="C39" s="253" t="s">
        <v>1412</v>
      </c>
      <c r="D39" s="236" t="s">
        <v>594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4" t="s">
        <v>1413</v>
      </c>
      <c r="D40" s="248"/>
      <c r="E40" s="248"/>
      <c r="F40" s="248"/>
      <c r="G40" s="248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392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1">
        <v>15</v>
      </c>
      <c r="B41" s="242" t="s">
        <v>1414</v>
      </c>
      <c r="C41" s="252" t="s">
        <v>1415</v>
      </c>
      <c r="D41" s="243" t="s">
        <v>594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1">
        <v>16</v>
      </c>
      <c r="B42" s="242" t="s">
        <v>1416</v>
      </c>
      <c r="C42" s="252" t="s">
        <v>1417</v>
      </c>
      <c r="D42" s="243" t="s">
        <v>594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17</v>
      </c>
      <c r="B43" s="235" t="s">
        <v>1418</v>
      </c>
      <c r="C43" s="253" t="s">
        <v>1419</v>
      </c>
      <c r="D43" s="236" t="s">
        <v>594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374</v>
      </c>
      <c r="T43" s="240" t="s">
        <v>375</v>
      </c>
      <c r="U43" s="222">
        <v>0</v>
      </c>
      <c r="V43" s="222">
        <f>ROUND(E43*U43,2)</f>
        <v>0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20"/>
      <c r="B44" s="221"/>
      <c r="C44" s="261" t="s">
        <v>1420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20"/>
      <c r="B45" s="221"/>
      <c r="C45" s="261" t="s">
        <v>1421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20"/>
      <c r="B46" s="221"/>
      <c r="C46" s="261" t="s">
        <v>1422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1385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244</v>
      </c>
      <c r="D48" s="259"/>
      <c r="E48" s="260">
        <v>1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1" x14ac:dyDescent="0.2">
      <c r="A49" s="234">
        <v>18</v>
      </c>
      <c r="B49" s="235" t="s">
        <v>1423</v>
      </c>
      <c r="C49" s="253" t="s">
        <v>1424</v>
      </c>
      <c r="D49" s="236" t="s">
        <v>594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4" t="s">
        <v>1425</v>
      </c>
      <c r="D50" s="248"/>
      <c r="E50" s="248"/>
      <c r="F50" s="248"/>
      <c r="G50" s="248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392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41">
        <v>19</v>
      </c>
      <c r="B51" s="242" t="s">
        <v>1426</v>
      </c>
      <c r="C51" s="252" t="s">
        <v>1427</v>
      </c>
      <c r="D51" s="243" t="s">
        <v>594</v>
      </c>
      <c r="E51" s="244">
        <v>1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33.75" outlineLevel="1" x14ac:dyDescent="0.2">
      <c r="A52" s="234">
        <v>20</v>
      </c>
      <c r="B52" s="235" t="s">
        <v>1428</v>
      </c>
      <c r="C52" s="253" t="s">
        <v>1429</v>
      </c>
      <c r="D52" s="236" t="s">
        <v>594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1430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21</v>
      </c>
      <c r="B54" s="235" t="s">
        <v>1431</v>
      </c>
      <c r="C54" s="253" t="s">
        <v>1432</v>
      </c>
      <c r="D54" s="236" t="s">
        <v>594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20"/>
      <c r="B55" s="221"/>
      <c r="C55" s="261" t="s">
        <v>1433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20"/>
      <c r="B56" s="221"/>
      <c r="C56" s="261" t="s">
        <v>1434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20"/>
      <c r="B57" s="221"/>
      <c r="C57" s="261" t="s">
        <v>1435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20"/>
      <c r="B58" s="221"/>
      <c r="C58" s="261" t="s">
        <v>1422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1385</v>
      </c>
      <c r="D59" s="259"/>
      <c r="E59" s="260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244</v>
      </c>
      <c r="D60" s="259"/>
      <c r="E60" s="260">
        <v>1</v>
      </c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4">
        <v>22</v>
      </c>
      <c r="B61" s="235" t="s">
        <v>1436</v>
      </c>
      <c r="C61" s="253" t="s">
        <v>1437</v>
      </c>
      <c r="D61" s="236" t="s">
        <v>594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3"/>
      <c r="B62" s="4"/>
      <c r="C62" s="25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355</v>
      </c>
    </row>
    <row r="63" spans="1:60" x14ac:dyDescent="0.2">
      <c r="A63" s="216"/>
      <c r="B63" s="217" t="s">
        <v>29</v>
      </c>
      <c r="C63" s="257"/>
      <c r="D63" s="218"/>
      <c r="E63" s="219"/>
      <c r="F63" s="219"/>
      <c r="G63" s="250">
        <f>G8+G23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524</v>
      </c>
    </row>
    <row r="64" spans="1:60" x14ac:dyDescent="0.2">
      <c r="C64" s="258"/>
      <c r="D64" s="10"/>
      <c r="AG64" t="s">
        <v>525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eDmaCDOvn3agSws6SDCbfQwx41x09nxtrGjN/Rc3eDhl30xvY7GXBfhicJONSsMe0Tex3o45wcyMKsFLxa+/w==" saltValue="341ONmAwNdQ3nUeEaTN/yA==" spinCount="100000" sheet="1"/>
  <mergeCells count="8">
    <mergeCell ref="C50:G50"/>
    <mergeCell ref="C53:G53"/>
    <mergeCell ref="A1:G1"/>
    <mergeCell ref="C2:G2"/>
    <mergeCell ref="C3:G3"/>
    <mergeCell ref="C4:G4"/>
    <mergeCell ref="C38:G38"/>
    <mergeCell ref="C40:G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A40A2-7CC1-4A98-AB85-7C603FFDAD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65</v>
      </c>
      <c r="C4" s="205" t="s">
        <v>66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272</v>
      </c>
      <c r="C8" s="251" t="s">
        <v>369</v>
      </c>
      <c r="D8" s="226"/>
      <c r="E8" s="227"/>
      <c r="F8" s="228"/>
      <c r="G8" s="228">
        <f>SUMIF(AG9:AG10,"&lt;&gt;NOR",G9:G10)</f>
        <v>0</v>
      </c>
      <c r="H8" s="228"/>
      <c r="I8" s="228">
        <f>SUM(I9:I10)</f>
        <v>0</v>
      </c>
      <c r="J8" s="228"/>
      <c r="K8" s="228">
        <f>SUM(K9:K10)</f>
        <v>0</v>
      </c>
      <c r="L8" s="228"/>
      <c r="M8" s="228">
        <f>SUM(M9:M10)</f>
        <v>0</v>
      </c>
      <c r="N8" s="228"/>
      <c r="O8" s="228">
        <f>SUM(O9:O10)</f>
        <v>0</v>
      </c>
      <c r="P8" s="228"/>
      <c r="Q8" s="228">
        <f>SUM(Q9:Q10)</f>
        <v>0</v>
      </c>
      <c r="R8" s="228"/>
      <c r="S8" s="228"/>
      <c r="T8" s="229"/>
      <c r="U8" s="223"/>
      <c r="V8" s="223">
        <f>SUM(V9:V10)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1340</v>
      </c>
      <c r="D9" s="243" t="s">
        <v>901</v>
      </c>
      <c r="E9" s="244">
        <v>37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1341</v>
      </c>
      <c r="D10" s="243" t="s">
        <v>901</v>
      </c>
      <c r="E10" s="244">
        <v>37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x14ac:dyDescent="0.2">
      <c r="A11" s="224" t="s">
        <v>368</v>
      </c>
      <c r="B11" s="225" t="s">
        <v>282</v>
      </c>
      <c r="C11" s="251" t="s">
        <v>369</v>
      </c>
      <c r="D11" s="226"/>
      <c r="E11" s="227"/>
      <c r="F11" s="228"/>
      <c r="G11" s="228">
        <f>SUMIF(AG12:AG13,"&lt;&gt;NOR",G12:G13)</f>
        <v>0</v>
      </c>
      <c r="H11" s="228"/>
      <c r="I11" s="228">
        <f>SUM(I12:I13)</f>
        <v>0</v>
      </c>
      <c r="J11" s="228"/>
      <c r="K11" s="228">
        <f>SUM(K12:K13)</f>
        <v>0</v>
      </c>
      <c r="L11" s="228"/>
      <c r="M11" s="228">
        <f>SUM(M12:M13)</f>
        <v>0</v>
      </c>
      <c r="N11" s="228"/>
      <c r="O11" s="228">
        <f>SUM(O12:O13)</f>
        <v>0</v>
      </c>
      <c r="P11" s="228"/>
      <c r="Q11" s="228">
        <f>SUM(Q12:Q13)</f>
        <v>0</v>
      </c>
      <c r="R11" s="228"/>
      <c r="S11" s="228"/>
      <c r="T11" s="229"/>
      <c r="U11" s="223"/>
      <c r="V11" s="223">
        <f>SUM(V12:V13)</f>
        <v>0</v>
      </c>
      <c r="W11" s="223"/>
      <c r="X11" s="223"/>
      <c r="AG11" t="s">
        <v>370</v>
      </c>
    </row>
    <row r="12" spans="1:60" outlineLevel="1" x14ac:dyDescent="0.2">
      <c r="A12" s="241">
        <v>3</v>
      </c>
      <c r="B12" s="242" t="s">
        <v>380</v>
      </c>
      <c r="C12" s="252" t="s">
        <v>1438</v>
      </c>
      <c r="D12" s="243" t="s">
        <v>901</v>
      </c>
      <c r="E12" s="244">
        <v>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4</v>
      </c>
      <c r="B13" s="242" t="s">
        <v>382</v>
      </c>
      <c r="C13" s="252" t="s">
        <v>1439</v>
      </c>
      <c r="D13" s="243" t="s">
        <v>901</v>
      </c>
      <c r="E13" s="244">
        <v>16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4" t="s">
        <v>368</v>
      </c>
      <c r="B14" s="225" t="s">
        <v>273</v>
      </c>
      <c r="C14" s="251" t="s">
        <v>369</v>
      </c>
      <c r="D14" s="226"/>
      <c r="E14" s="227"/>
      <c r="F14" s="228"/>
      <c r="G14" s="228">
        <f>SUMIF(AG15:AG22,"&lt;&gt;NOR",G15:G22)</f>
        <v>0</v>
      </c>
      <c r="H14" s="228"/>
      <c r="I14" s="228">
        <f>SUM(I15:I22)</f>
        <v>0</v>
      </c>
      <c r="J14" s="228"/>
      <c r="K14" s="228">
        <f>SUM(K15:K22)</f>
        <v>0</v>
      </c>
      <c r="L14" s="228"/>
      <c r="M14" s="228">
        <f>SUM(M15:M22)</f>
        <v>0</v>
      </c>
      <c r="N14" s="228"/>
      <c r="O14" s="228">
        <f>SUM(O15:O22)</f>
        <v>0</v>
      </c>
      <c r="P14" s="228"/>
      <c r="Q14" s="228">
        <f>SUM(Q15:Q22)</f>
        <v>0</v>
      </c>
      <c r="R14" s="228"/>
      <c r="S14" s="228"/>
      <c r="T14" s="229"/>
      <c r="U14" s="223"/>
      <c r="V14" s="223">
        <f>SUM(V15:V22)</f>
        <v>0</v>
      </c>
      <c r="W14" s="223"/>
      <c r="X14" s="223"/>
      <c r="AG14" t="s">
        <v>370</v>
      </c>
    </row>
    <row r="15" spans="1:60" ht="22.5" outlineLevel="1" x14ac:dyDescent="0.2">
      <c r="A15" s="241">
        <v>5</v>
      </c>
      <c r="B15" s="242" t="s">
        <v>384</v>
      </c>
      <c r="C15" s="252" t="s">
        <v>1440</v>
      </c>
      <c r="D15" s="243" t="s">
        <v>901</v>
      </c>
      <c r="E15" s="244">
        <v>37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6</v>
      </c>
      <c r="B16" s="242" t="s">
        <v>386</v>
      </c>
      <c r="C16" s="252" t="s">
        <v>1441</v>
      </c>
      <c r="D16" s="243" t="s">
        <v>901</v>
      </c>
      <c r="E16" s="244">
        <v>37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7</v>
      </c>
      <c r="B17" s="242" t="s">
        <v>388</v>
      </c>
      <c r="C17" s="252" t="s">
        <v>1364</v>
      </c>
      <c r="D17" s="243" t="s">
        <v>901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8</v>
      </c>
      <c r="B18" s="242" t="s">
        <v>396</v>
      </c>
      <c r="C18" s="252" t="s">
        <v>1365</v>
      </c>
      <c r="D18" s="243" t="s">
        <v>901</v>
      </c>
      <c r="E18" s="244">
        <v>4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9</v>
      </c>
      <c r="B19" s="242" t="s">
        <v>398</v>
      </c>
      <c r="C19" s="252" t="s">
        <v>1442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10</v>
      </c>
      <c r="B20" s="242" t="s">
        <v>404</v>
      </c>
      <c r="C20" s="252" t="s">
        <v>1443</v>
      </c>
      <c r="D20" s="243" t="s">
        <v>901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11</v>
      </c>
      <c r="B21" s="242" t="s">
        <v>407</v>
      </c>
      <c r="C21" s="252" t="s">
        <v>1258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12</v>
      </c>
      <c r="B22" s="242" t="s">
        <v>409</v>
      </c>
      <c r="C22" s="252" t="s">
        <v>1259</v>
      </c>
      <c r="D22" s="243" t="s">
        <v>1260</v>
      </c>
      <c r="E22" s="244">
        <v>18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4" t="s">
        <v>368</v>
      </c>
      <c r="B23" s="225" t="s">
        <v>284</v>
      </c>
      <c r="C23" s="251" t="s">
        <v>369</v>
      </c>
      <c r="D23" s="226"/>
      <c r="E23" s="227"/>
      <c r="F23" s="228"/>
      <c r="G23" s="228">
        <f>SUMIF(AG24:AG27,"&lt;&gt;NOR",G24:G27)</f>
        <v>0</v>
      </c>
      <c r="H23" s="228"/>
      <c r="I23" s="228">
        <f>SUM(I24:I27)</f>
        <v>0</v>
      </c>
      <c r="J23" s="228"/>
      <c r="K23" s="228">
        <f>SUM(K24:K27)</f>
        <v>0</v>
      </c>
      <c r="L23" s="228"/>
      <c r="M23" s="228">
        <f>SUM(M24:M27)</f>
        <v>0</v>
      </c>
      <c r="N23" s="228"/>
      <c r="O23" s="228">
        <f>SUM(O24:O27)</f>
        <v>0</v>
      </c>
      <c r="P23" s="228"/>
      <c r="Q23" s="228">
        <f>SUM(Q24:Q27)</f>
        <v>0</v>
      </c>
      <c r="R23" s="228"/>
      <c r="S23" s="228"/>
      <c r="T23" s="229"/>
      <c r="U23" s="223"/>
      <c r="V23" s="223">
        <f>SUM(V24:V27)</f>
        <v>0</v>
      </c>
      <c r="W23" s="223"/>
      <c r="X23" s="223"/>
      <c r="AG23" t="s">
        <v>370</v>
      </c>
    </row>
    <row r="24" spans="1:60" outlineLevel="1" x14ac:dyDescent="0.2">
      <c r="A24" s="241">
        <v>13</v>
      </c>
      <c r="B24" s="242" t="s">
        <v>411</v>
      </c>
      <c r="C24" s="252" t="s">
        <v>1284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14</v>
      </c>
      <c r="B25" s="242" t="s">
        <v>413</v>
      </c>
      <c r="C25" s="252" t="s">
        <v>1285</v>
      </c>
      <c r="D25" s="243" t="s">
        <v>901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15</v>
      </c>
      <c r="B26" s="242" t="s">
        <v>415</v>
      </c>
      <c r="C26" s="252" t="s">
        <v>1286</v>
      </c>
      <c r="D26" s="243" t="s">
        <v>0</v>
      </c>
      <c r="E26" s="244">
        <v>0.05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16</v>
      </c>
      <c r="B27" s="235" t="s">
        <v>417</v>
      </c>
      <c r="C27" s="253" t="s">
        <v>1287</v>
      </c>
      <c r="D27" s="236" t="s">
        <v>0</v>
      </c>
      <c r="E27" s="237">
        <v>0.03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355</v>
      </c>
    </row>
    <row r="29" spans="1:60" x14ac:dyDescent="0.2">
      <c r="A29" s="216"/>
      <c r="B29" s="217" t="s">
        <v>29</v>
      </c>
      <c r="C29" s="257"/>
      <c r="D29" s="218"/>
      <c r="E29" s="219"/>
      <c r="F29" s="219"/>
      <c r="G29" s="250">
        <f>G8+G11+G14+G23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524</v>
      </c>
    </row>
    <row r="30" spans="1:60" x14ac:dyDescent="0.2">
      <c r="C30" s="258"/>
      <c r="D30" s="10"/>
      <c r="AG30" t="s">
        <v>525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cp2vUUbM36KZpqHw5NWS6ZNchuVCi/h9FswwbAsrbkMDnlDC9KwMUPuB7VAB/+Jc1dS928k1+tQLSVgE/z3AA==" saltValue="9e+d0hw5E1TC/OO4D9I0y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BB3D-ECE5-420B-A88A-C015F8A32F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67</v>
      </c>
      <c r="C4" s="205" t="s">
        <v>68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SUMIF(AG9:AG36,"&lt;&gt;NOR",G9:G36)</f>
        <v>0</v>
      </c>
      <c r="H8" s="228"/>
      <c r="I8" s="228">
        <f>SUM(I9:I36)</f>
        <v>0</v>
      </c>
      <c r="J8" s="228"/>
      <c r="K8" s="228">
        <f>SUM(K9:K36)</f>
        <v>0</v>
      </c>
      <c r="L8" s="228"/>
      <c r="M8" s="228">
        <f>SUM(M9:M36)</f>
        <v>0</v>
      </c>
      <c r="N8" s="228"/>
      <c r="O8" s="228">
        <f>SUM(O9:O36)</f>
        <v>0</v>
      </c>
      <c r="P8" s="228"/>
      <c r="Q8" s="228">
        <f>SUM(Q9:Q36)</f>
        <v>0</v>
      </c>
      <c r="R8" s="228"/>
      <c r="S8" s="228"/>
      <c r="T8" s="229"/>
      <c r="U8" s="223"/>
      <c r="V8" s="223">
        <f>SUM(V9:V36)</f>
        <v>69.7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1444</v>
      </c>
      <c r="D9" s="243" t="s">
        <v>530</v>
      </c>
      <c r="E9" s="244">
        <v>124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1445</v>
      </c>
      <c r="D10" s="243" t="s">
        <v>530</v>
      </c>
      <c r="E10" s="244">
        <v>30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1446</v>
      </c>
      <c r="D11" s="243" t="s">
        <v>530</v>
      </c>
      <c r="E11" s="244">
        <v>25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1447</v>
      </c>
      <c r="D12" s="243" t="s">
        <v>530</v>
      </c>
      <c r="E12" s="244">
        <v>144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1448</v>
      </c>
      <c r="D13" s="243" t="s">
        <v>530</v>
      </c>
      <c r="E13" s="244">
        <v>644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1449</v>
      </c>
      <c r="D14" s="243" t="s">
        <v>530</v>
      </c>
      <c r="E14" s="244">
        <v>85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1450</v>
      </c>
      <c r="D15" s="243" t="s">
        <v>530</v>
      </c>
      <c r="E15" s="244">
        <v>42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1451</v>
      </c>
      <c r="D16" s="243" t="s">
        <v>530</v>
      </c>
      <c r="E16" s="244">
        <v>68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1452</v>
      </c>
      <c r="D17" s="243" t="s">
        <v>530</v>
      </c>
      <c r="E17" s="244">
        <v>34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1453</v>
      </c>
      <c r="D18" s="243" t="s">
        <v>901</v>
      </c>
      <c r="E18" s="244">
        <v>250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1454</v>
      </c>
      <c r="D19" s="243" t="s">
        <v>530</v>
      </c>
      <c r="E19" s="244">
        <v>729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1455</v>
      </c>
      <c r="D20" s="243" t="s">
        <v>901</v>
      </c>
      <c r="E20" s="244">
        <v>48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1456</v>
      </c>
      <c r="D21" s="243" t="s">
        <v>901</v>
      </c>
      <c r="E21" s="244">
        <v>22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1457</v>
      </c>
      <c r="D22" s="243" t="s">
        <v>901</v>
      </c>
      <c r="E22" s="244">
        <v>8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1458</v>
      </c>
      <c r="D23" s="243" t="s">
        <v>901</v>
      </c>
      <c r="E23" s="244">
        <v>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1459</v>
      </c>
      <c r="C24" s="252" t="s">
        <v>1460</v>
      </c>
      <c r="D24" s="243" t="s">
        <v>901</v>
      </c>
      <c r="E24" s="244">
        <v>85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0.82</v>
      </c>
      <c r="V24" s="222">
        <f>ROUND(E24*U24,2)</f>
        <v>69.7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1461</v>
      </c>
      <c r="D25" s="243" t="s">
        <v>901</v>
      </c>
      <c r="E25" s="244">
        <v>85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421</v>
      </c>
      <c r="C26" s="252" t="s">
        <v>1462</v>
      </c>
      <c r="D26" s="243" t="s">
        <v>901</v>
      </c>
      <c r="E26" s="244">
        <v>3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423</v>
      </c>
      <c r="C27" s="252" t="s">
        <v>1463</v>
      </c>
      <c r="D27" s="243" t="s">
        <v>901</v>
      </c>
      <c r="E27" s="244">
        <v>3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425</v>
      </c>
      <c r="C28" s="252" t="s">
        <v>1464</v>
      </c>
      <c r="D28" s="243" t="s">
        <v>901</v>
      </c>
      <c r="E28" s="244">
        <v>102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427</v>
      </c>
      <c r="C29" s="252" t="s">
        <v>1465</v>
      </c>
      <c r="D29" s="243" t="s">
        <v>901</v>
      </c>
      <c r="E29" s="244">
        <v>12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429</v>
      </c>
      <c r="C30" s="252" t="s">
        <v>1466</v>
      </c>
      <c r="D30" s="243" t="s">
        <v>901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23</v>
      </c>
      <c r="B31" s="242" t="s">
        <v>431</v>
      </c>
      <c r="C31" s="252" t="s">
        <v>1467</v>
      </c>
      <c r="D31" s="243" t="s">
        <v>901</v>
      </c>
      <c r="E31" s="244">
        <v>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433</v>
      </c>
      <c r="C32" s="252" t="s">
        <v>1468</v>
      </c>
      <c r="D32" s="243" t="s">
        <v>901</v>
      </c>
      <c r="E32" s="244">
        <v>2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435</v>
      </c>
      <c r="C33" s="252" t="s">
        <v>1469</v>
      </c>
      <c r="D33" s="243" t="s">
        <v>511</v>
      </c>
      <c r="E33" s="244">
        <v>2.4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437</v>
      </c>
      <c r="C34" s="252" t="s">
        <v>1470</v>
      </c>
      <c r="D34" s="243" t="s">
        <v>1471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439</v>
      </c>
      <c r="C35" s="252" t="s">
        <v>1472</v>
      </c>
      <c r="D35" s="243" t="s">
        <v>1260</v>
      </c>
      <c r="E35" s="244">
        <v>48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441</v>
      </c>
      <c r="C36" s="252" t="s">
        <v>1473</v>
      </c>
      <c r="D36" s="243" t="s">
        <v>1322</v>
      </c>
      <c r="E36" s="244">
        <v>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4" t="s">
        <v>368</v>
      </c>
      <c r="B37" s="225" t="s">
        <v>284</v>
      </c>
      <c r="C37" s="251" t="s">
        <v>369</v>
      </c>
      <c r="D37" s="226"/>
      <c r="E37" s="227"/>
      <c r="F37" s="228"/>
      <c r="G37" s="228">
        <f>SUMIF(AG38:AG41,"&lt;&gt;NOR",G38:G41)</f>
        <v>0</v>
      </c>
      <c r="H37" s="228"/>
      <c r="I37" s="228">
        <f>SUM(I38:I41)</f>
        <v>0</v>
      </c>
      <c r="J37" s="228"/>
      <c r="K37" s="228">
        <f>SUM(K38:K41)</f>
        <v>0</v>
      </c>
      <c r="L37" s="228"/>
      <c r="M37" s="228">
        <f>SUM(M38:M41)</f>
        <v>0</v>
      </c>
      <c r="N37" s="228"/>
      <c r="O37" s="228">
        <f>SUM(O38:O41)</f>
        <v>0</v>
      </c>
      <c r="P37" s="228"/>
      <c r="Q37" s="228">
        <f>SUM(Q38:Q41)</f>
        <v>0</v>
      </c>
      <c r="R37" s="228"/>
      <c r="S37" s="228"/>
      <c r="T37" s="229"/>
      <c r="U37" s="223"/>
      <c r="V37" s="223">
        <f>SUM(V38:V41)</f>
        <v>0</v>
      </c>
      <c r="W37" s="223"/>
      <c r="X37" s="223"/>
      <c r="AG37" t="s">
        <v>370</v>
      </c>
    </row>
    <row r="38" spans="1:60" outlineLevel="1" x14ac:dyDescent="0.2">
      <c r="A38" s="241">
        <v>29</v>
      </c>
      <c r="B38" s="242" t="s">
        <v>443</v>
      </c>
      <c r="C38" s="252" t="s">
        <v>1284</v>
      </c>
      <c r="D38" s="243" t="s">
        <v>901</v>
      </c>
      <c r="E38" s="244">
        <v>1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1">
        <v>30</v>
      </c>
      <c r="B39" s="242" t="s">
        <v>445</v>
      </c>
      <c r="C39" s="252" t="s">
        <v>1285</v>
      </c>
      <c r="D39" s="243" t="s">
        <v>901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1">
        <v>31</v>
      </c>
      <c r="B40" s="242" t="s">
        <v>447</v>
      </c>
      <c r="C40" s="252" t="s">
        <v>1286</v>
      </c>
      <c r="D40" s="243" t="s">
        <v>0</v>
      </c>
      <c r="E40" s="244">
        <v>0.05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</v>
      </c>
      <c r="V40" s="222">
        <f>ROUND(E40*U40,2)</f>
        <v>0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32</v>
      </c>
      <c r="B41" s="235" t="s">
        <v>449</v>
      </c>
      <c r="C41" s="253" t="s">
        <v>1287</v>
      </c>
      <c r="D41" s="236" t="s">
        <v>0</v>
      </c>
      <c r="E41" s="237">
        <v>0.03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x14ac:dyDescent="0.2">
      <c r="A42" s="3"/>
      <c r="B42" s="4"/>
      <c r="C42" s="25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355</v>
      </c>
    </row>
    <row r="43" spans="1:60" x14ac:dyDescent="0.2">
      <c r="A43" s="216"/>
      <c r="B43" s="217" t="s">
        <v>29</v>
      </c>
      <c r="C43" s="257"/>
      <c r="D43" s="218"/>
      <c r="E43" s="219"/>
      <c r="F43" s="219"/>
      <c r="G43" s="250">
        <f>G8+G37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524</v>
      </c>
    </row>
    <row r="44" spans="1:60" x14ac:dyDescent="0.2">
      <c r="C44" s="258"/>
      <c r="D44" s="10"/>
      <c r="AG44" t="s">
        <v>525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sjKdstsbBF3mzPjwDffD2vl6UZnlXWI0QIOzlCMnmAZ5YozjzvKiwblzOj6w5OzHDt88wvlgxb06VcQk0JybQ==" saltValue="LgcqMEOTX9o97pf9Y9GU6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552E-E5B8-42A1-8507-AF3D5DF0A2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69</v>
      </c>
      <c r="C4" s="205" t="s">
        <v>70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337</v>
      </c>
      <c r="C8" s="251" t="s">
        <v>338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45.330000000000013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1474</v>
      </c>
      <c r="C9" s="252" t="s">
        <v>1475</v>
      </c>
      <c r="D9" s="243" t="s">
        <v>530</v>
      </c>
      <c r="E9" s="244">
        <v>10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7.8E-2</v>
      </c>
      <c r="V9" s="222">
        <f>ROUND(E9*U9,2)</f>
        <v>0.78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1476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1477</v>
      </c>
      <c r="C10" s="252" t="s">
        <v>1478</v>
      </c>
      <c r="D10" s="243" t="s">
        <v>373</v>
      </c>
      <c r="E10" s="244">
        <v>10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0.4325</v>
      </c>
      <c r="V10" s="222">
        <f>ROUND(E10*U10,2)</f>
        <v>4.33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1476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1479</v>
      </c>
      <c r="C11" s="252" t="s">
        <v>1480</v>
      </c>
      <c r="D11" s="243" t="s">
        <v>530</v>
      </c>
      <c r="E11" s="244">
        <v>20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0.19317000000000001</v>
      </c>
      <c r="V11" s="222">
        <f>ROUND(E11*U11,2)</f>
        <v>3.86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1476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1481</v>
      </c>
      <c r="C12" s="252" t="s">
        <v>1482</v>
      </c>
      <c r="D12" s="243" t="s">
        <v>530</v>
      </c>
      <c r="E12" s="244">
        <v>30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0.1</v>
      </c>
      <c r="V12" s="222">
        <f>ROUND(E12*U12,2)</f>
        <v>3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1476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5</v>
      </c>
      <c r="B13" s="242" t="s">
        <v>1483</v>
      </c>
      <c r="C13" s="252" t="s">
        <v>1484</v>
      </c>
      <c r="D13" s="243" t="s">
        <v>373</v>
      </c>
      <c r="E13" s="244">
        <v>80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5.0500000000000003E-2</v>
      </c>
      <c r="V13" s="222">
        <f>ROUND(E13*U13,2)</f>
        <v>4.04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1476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1485</v>
      </c>
      <c r="C14" s="252" t="s">
        <v>1486</v>
      </c>
      <c r="D14" s="243" t="s">
        <v>373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0.06</v>
      </c>
      <c r="V14" s="222">
        <f>ROUND(E14*U14,2)</f>
        <v>0.06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1476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41">
        <v>7</v>
      </c>
      <c r="B15" s="242" t="s">
        <v>1487</v>
      </c>
      <c r="C15" s="252" t="s">
        <v>1488</v>
      </c>
      <c r="D15" s="243" t="s">
        <v>373</v>
      </c>
      <c r="E15" s="244">
        <v>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0.39</v>
      </c>
      <c r="V15" s="222">
        <f>ROUND(E15*U15,2)</f>
        <v>2.73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1476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1">
        <v>8</v>
      </c>
      <c r="B16" s="242" t="s">
        <v>1489</v>
      </c>
      <c r="C16" s="252" t="s">
        <v>1490</v>
      </c>
      <c r="D16" s="243" t="s">
        <v>373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0.34782999999999997</v>
      </c>
      <c r="V16" s="222">
        <f>ROUND(E16*U16,2)</f>
        <v>0.35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1476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41">
        <v>9</v>
      </c>
      <c r="B17" s="242" t="s">
        <v>1491</v>
      </c>
      <c r="C17" s="252" t="s">
        <v>1492</v>
      </c>
      <c r="D17" s="243" t="s">
        <v>373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0.41099999999999998</v>
      </c>
      <c r="V17" s="222">
        <f>ROUND(E17*U17,2)</f>
        <v>1.64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1476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41">
        <v>10</v>
      </c>
      <c r="B18" s="242" t="s">
        <v>1491</v>
      </c>
      <c r="C18" s="252" t="s">
        <v>1492</v>
      </c>
      <c r="D18" s="243" t="s">
        <v>373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0.41099999999999998</v>
      </c>
      <c r="V18" s="222">
        <f>ROUND(E18*U18,2)</f>
        <v>0.41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1493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1">
        <v>11</v>
      </c>
      <c r="B19" s="242" t="s">
        <v>1494</v>
      </c>
      <c r="C19" s="252" t="s">
        <v>1495</v>
      </c>
      <c r="D19" s="243" t="s">
        <v>373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0.32667000000000002</v>
      </c>
      <c r="V19" s="222">
        <f>ROUND(E19*U19,2)</f>
        <v>0.65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1476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1">
        <v>12</v>
      </c>
      <c r="B20" s="242" t="s">
        <v>1489</v>
      </c>
      <c r="C20" s="252" t="s">
        <v>1490</v>
      </c>
      <c r="D20" s="243" t="s">
        <v>373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0.34782999999999997</v>
      </c>
      <c r="V20" s="222">
        <f>ROUND(E20*U20,2)</f>
        <v>0.35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1493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1496</v>
      </c>
      <c r="C21" s="252" t="s">
        <v>1497</v>
      </c>
      <c r="D21" s="243" t="s">
        <v>373</v>
      </c>
      <c r="E21" s="244">
        <v>2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0.42599999999999999</v>
      </c>
      <c r="V21" s="222">
        <f>ROUND(E21*U21,2)</f>
        <v>0.85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1476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1498</v>
      </c>
      <c r="C22" s="252" t="s">
        <v>1499</v>
      </c>
      <c r="D22" s="243" t="s">
        <v>373</v>
      </c>
      <c r="E22" s="244">
        <v>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0.46383000000000002</v>
      </c>
      <c r="V22" s="222">
        <f>ROUND(E22*U22,2)</f>
        <v>2.3199999999999998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1476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1500</v>
      </c>
      <c r="C23" s="252" t="s">
        <v>1501</v>
      </c>
      <c r="D23" s="243" t="s">
        <v>373</v>
      </c>
      <c r="E23" s="244">
        <v>3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0.39</v>
      </c>
      <c r="V23" s="222">
        <f>ROUND(E23*U23,2)</f>
        <v>1.17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1476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1502</v>
      </c>
      <c r="C24" s="252" t="s">
        <v>1503</v>
      </c>
      <c r="D24" s="243" t="s">
        <v>373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0.55100000000000005</v>
      </c>
      <c r="V24" s="222">
        <f>ROUND(E24*U24,2)</f>
        <v>0.55000000000000004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1476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1504</v>
      </c>
      <c r="C25" s="252" t="s">
        <v>1505</v>
      </c>
      <c r="D25" s="243" t="s">
        <v>373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1.6</v>
      </c>
      <c r="V25" s="222">
        <f>ROUND(E25*U25,2)</f>
        <v>1.6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1476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1506</v>
      </c>
      <c r="C26" s="252" t="s">
        <v>1507</v>
      </c>
      <c r="D26" s="243" t="s">
        <v>530</v>
      </c>
      <c r="E26" s="244">
        <v>100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5.0959999999999998E-2</v>
      </c>
      <c r="V26" s="222">
        <f>ROUND(E26*U26,2)</f>
        <v>5.0999999999999996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1476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1508</v>
      </c>
      <c r="C27" s="252" t="s">
        <v>1509</v>
      </c>
      <c r="D27" s="243" t="s">
        <v>530</v>
      </c>
      <c r="E27" s="244">
        <v>20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5.0959999999999998E-2</v>
      </c>
      <c r="V27" s="222">
        <f>ROUND(E27*U27,2)</f>
        <v>1.02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1476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1510</v>
      </c>
      <c r="C28" s="252" t="s">
        <v>1511</v>
      </c>
      <c r="D28" s="243" t="s">
        <v>530</v>
      </c>
      <c r="E28" s="244">
        <v>120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4.6330000000000003E-2</v>
      </c>
      <c r="V28" s="222">
        <f>ROUND(E28*U28,2)</f>
        <v>5.56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1476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1512</v>
      </c>
      <c r="C29" s="252" t="s">
        <v>1513</v>
      </c>
      <c r="D29" s="243" t="s">
        <v>530</v>
      </c>
      <c r="E29" s="244">
        <v>30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4.6330000000000003E-2</v>
      </c>
      <c r="V29" s="222">
        <f>ROUND(E29*U29,2)</f>
        <v>1.39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1476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1514</v>
      </c>
      <c r="C30" s="252" t="s">
        <v>1515</v>
      </c>
      <c r="D30" s="243" t="s">
        <v>530</v>
      </c>
      <c r="E30" s="244">
        <v>20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4.6330000000000003E-2</v>
      </c>
      <c r="V30" s="222">
        <f>ROUND(E30*U30,2)</f>
        <v>0.93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1476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1">
        <v>23</v>
      </c>
      <c r="B31" s="242" t="s">
        <v>1516</v>
      </c>
      <c r="C31" s="252" t="s">
        <v>1517</v>
      </c>
      <c r="D31" s="243" t="s">
        <v>373</v>
      </c>
      <c r="E31" s="244">
        <v>10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0.26417000000000002</v>
      </c>
      <c r="V31" s="222">
        <f>ROUND(E31*U31,2)</f>
        <v>2.64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1476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1518</v>
      </c>
      <c r="C32" s="252" t="s">
        <v>1519</v>
      </c>
      <c r="D32" s="243" t="s">
        <v>1471</v>
      </c>
      <c r="E32" s="244">
        <v>1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1476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268</v>
      </c>
      <c r="C33" s="251" t="s">
        <v>269</v>
      </c>
      <c r="D33" s="226"/>
      <c r="E33" s="227"/>
      <c r="F33" s="228"/>
      <c r="G33" s="228">
        <f>SUMIF(AG34:AG56,"&lt;&gt;NOR",G34:G56)</f>
        <v>0</v>
      </c>
      <c r="H33" s="228"/>
      <c r="I33" s="228">
        <f>SUM(I34:I56)</f>
        <v>0</v>
      </c>
      <c r="J33" s="228"/>
      <c r="K33" s="228">
        <f>SUM(K34:K56)</f>
        <v>0</v>
      </c>
      <c r="L33" s="228"/>
      <c r="M33" s="228">
        <f>SUM(M34:M56)</f>
        <v>0</v>
      </c>
      <c r="N33" s="228"/>
      <c r="O33" s="228">
        <f>SUM(O34:O56)</f>
        <v>0.03</v>
      </c>
      <c r="P33" s="228"/>
      <c r="Q33" s="228">
        <f>SUM(Q34:Q56)</f>
        <v>0</v>
      </c>
      <c r="R33" s="228"/>
      <c r="S33" s="228"/>
      <c r="T33" s="229"/>
      <c r="U33" s="223"/>
      <c r="V33" s="223">
        <f>SUM(V34:V56)</f>
        <v>0</v>
      </c>
      <c r="W33" s="223"/>
      <c r="X33" s="223"/>
      <c r="AG33" t="s">
        <v>370</v>
      </c>
    </row>
    <row r="34" spans="1:60" ht="33.75" outlineLevel="1" x14ac:dyDescent="0.2">
      <c r="A34" s="234">
        <v>25</v>
      </c>
      <c r="B34" s="235" t="s">
        <v>1520</v>
      </c>
      <c r="C34" s="253" t="s">
        <v>1521</v>
      </c>
      <c r="D34" s="236" t="s">
        <v>1471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3.5000000000000001E-3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374</v>
      </c>
      <c r="T34" s="240" t="s">
        <v>375</v>
      </c>
      <c r="U34" s="222">
        <v>0</v>
      </c>
      <c r="V34" s="222">
        <f>ROUND(E34*U34,2)</f>
        <v>0</v>
      </c>
      <c r="W34" s="222"/>
      <c r="X34" s="222" t="s">
        <v>587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588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4" t="s">
        <v>1522</v>
      </c>
      <c r="D35" s="248"/>
      <c r="E35" s="248"/>
      <c r="F35" s="248"/>
      <c r="G35" s="248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392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5" t="s">
        <v>1522</v>
      </c>
      <c r="D36" s="249"/>
      <c r="E36" s="249"/>
      <c r="F36" s="249"/>
      <c r="G36" s="249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392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56.25" outlineLevel="1" x14ac:dyDescent="0.2">
      <c r="A37" s="234">
        <v>26</v>
      </c>
      <c r="B37" s="235" t="s">
        <v>1523</v>
      </c>
      <c r="C37" s="253" t="s">
        <v>1524</v>
      </c>
      <c r="D37" s="236" t="s">
        <v>530</v>
      </c>
      <c r="E37" s="237">
        <v>20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1.2999999999999999E-4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587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588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20"/>
      <c r="B38" s="221"/>
      <c r="C38" s="254" t="s">
        <v>1525</v>
      </c>
      <c r="D38" s="248"/>
      <c r="E38" s="248"/>
      <c r="F38" s="248"/>
      <c r="G38" s="248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392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62" t="str">
        <f>C38</f>
        <v>použití -30 až 70 °C; max.provoz.teplota při zkratu 160 °C; min.teplota pokládky -5 °C; průřez vodiče 1,5 mm2; samozhášivý; odolnost vůči UV záření; barva pláště černá</v>
      </c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20"/>
      <c r="B39" s="221"/>
      <c r="C39" s="255" t="s">
        <v>1525</v>
      </c>
      <c r="D39" s="249"/>
      <c r="E39" s="249"/>
      <c r="F39" s="249"/>
      <c r="G39" s="249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392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62" t="str">
        <f>C39</f>
        <v>použití -30 až 70 °C; max.provoz.teplota při zkratu 160 °C; min.teplota pokládky -5 °C; průřez vodiče 1,5 mm2; samozhášivý; odolnost vůči UV záření; barva pláště černá</v>
      </c>
      <c r="BB39" s="213"/>
      <c r="BC39" s="213"/>
      <c r="BD39" s="213"/>
      <c r="BE39" s="213"/>
      <c r="BF39" s="213"/>
      <c r="BG39" s="213"/>
      <c r="BH39" s="213"/>
    </row>
    <row r="40" spans="1:60" ht="56.25" outlineLevel="1" x14ac:dyDescent="0.2">
      <c r="A40" s="234">
        <v>27</v>
      </c>
      <c r="B40" s="235" t="s">
        <v>1526</v>
      </c>
      <c r="C40" s="253" t="s">
        <v>1527</v>
      </c>
      <c r="D40" s="236" t="s">
        <v>530</v>
      </c>
      <c r="E40" s="237">
        <v>100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1.4999999999999999E-4</v>
      </c>
      <c r="O40" s="239">
        <f>ROUND(E40*N40,2)</f>
        <v>0.02</v>
      </c>
      <c r="P40" s="239">
        <v>0</v>
      </c>
      <c r="Q40" s="239">
        <f>ROUND(E40*P40,2)</f>
        <v>0</v>
      </c>
      <c r="R40" s="239"/>
      <c r="S40" s="239" t="s">
        <v>374</v>
      </c>
      <c r="T40" s="240" t="s">
        <v>375</v>
      </c>
      <c r="U40" s="222">
        <v>0</v>
      </c>
      <c r="V40" s="222">
        <f>ROUND(E40*U40,2)</f>
        <v>0</v>
      </c>
      <c r="W40" s="222"/>
      <c r="X40" s="222" t="s">
        <v>587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588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20"/>
      <c r="B41" s="221"/>
      <c r="C41" s="254" t="s">
        <v>1525</v>
      </c>
      <c r="D41" s="248"/>
      <c r="E41" s="248"/>
      <c r="F41" s="248"/>
      <c r="G41" s="248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392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62" t="str">
        <f>C41</f>
        <v>použití -30 až 70 °C; max.provoz.teplota při zkratu 160 °C; min.teplota pokládky -5 °C; průřez vodiče 1,5 mm2; samozhášivý; odolnost vůči UV záření; barva pláště černá</v>
      </c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20"/>
      <c r="B42" s="221"/>
      <c r="C42" s="255" t="s">
        <v>1525</v>
      </c>
      <c r="D42" s="249"/>
      <c r="E42" s="249"/>
      <c r="F42" s="249"/>
      <c r="G42" s="249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392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62" t="str">
        <f>C42</f>
        <v>použití -30 až 70 °C; max.provoz.teplota při zkratu 160 °C; min.teplota pokládky -5 °C; průřez vodiče 1,5 mm2; samozhášivý; odolnost vůči UV záření; barva pláště černá</v>
      </c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1">
        <v>28</v>
      </c>
      <c r="B43" s="242" t="s">
        <v>1528</v>
      </c>
      <c r="C43" s="252" t="s">
        <v>1529</v>
      </c>
      <c r="D43" s="243" t="s">
        <v>530</v>
      </c>
      <c r="E43" s="244">
        <v>120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4.0000000000000003E-5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41">
        <v>29</v>
      </c>
      <c r="B44" s="242" t="s">
        <v>1530</v>
      </c>
      <c r="C44" s="252" t="s">
        <v>1531</v>
      </c>
      <c r="D44" s="243" t="s">
        <v>530</v>
      </c>
      <c r="E44" s="244">
        <v>30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6.9999999999999994E-5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587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588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33.75" outlineLevel="1" x14ac:dyDescent="0.2">
      <c r="A45" s="234">
        <v>30</v>
      </c>
      <c r="B45" s="235" t="s">
        <v>1532</v>
      </c>
      <c r="C45" s="253" t="s">
        <v>1533</v>
      </c>
      <c r="D45" s="236" t="s">
        <v>530</v>
      </c>
      <c r="E45" s="237">
        <v>20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6.0000000000000002E-5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374</v>
      </c>
      <c r="T45" s="240" t="s">
        <v>375</v>
      </c>
      <c r="U45" s="222">
        <v>0</v>
      </c>
      <c r="V45" s="222">
        <f>ROUND(E45*U45,2)</f>
        <v>0</v>
      </c>
      <c r="W45" s="222"/>
      <c r="X45" s="222" t="s">
        <v>587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588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4" t="s">
        <v>1534</v>
      </c>
      <c r="D46" s="248"/>
      <c r="E46" s="248"/>
      <c r="F46" s="248"/>
      <c r="G46" s="248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392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5" t="s">
        <v>1534</v>
      </c>
      <c r="D47" s="249"/>
      <c r="E47" s="249"/>
      <c r="F47" s="249"/>
      <c r="G47" s="249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392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31</v>
      </c>
      <c r="B48" s="242" t="s">
        <v>1535</v>
      </c>
      <c r="C48" s="252" t="s">
        <v>1536</v>
      </c>
      <c r="D48" s="243" t="s">
        <v>530</v>
      </c>
      <c r="E48" s="244">
        <v>20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1E-4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587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41">
        <v>32</v>
      </c>
      <c r="B49" s="242" t="s">
        <v>1537</v>
      </c>
      <c r="C49" s="252" t="s">
        <v>1538</v>
      </c>
      <c r="D49" s="243" t="s">
        <v>530</v>
      </c>
      <c r="E49" s="244">
        <v>30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2.1000000000000001E-4</v>
      </c>
      <c r="O49" s="246">
        <f>ROUND(E49*N49,2)</f>
        <v>0.01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</v>
      </c>
      <c r="V49" s="222">
        <f>ROUND(E49*U49,2)</f>
        <v>0</v>
      </c>
      <c r="W49" s="222"/>
      <c r="X49" s="222" t="s">
        <v>587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588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41">
        <v>33</v>
      </c>
      <c r="B50" s="242" t="s">
        <v>1539</v>
      </c>
      <c r="C50" s="252" t="s">
        <v>1540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1.8000000000000001E-4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587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588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34</v>
      </c>
      <c r="B51" s="242" t="s">
        <v>1541</v>
      </c>
      <c r="C51" s="252" t="s">
        <v>1542</v>
      </c>
      <c r="D51" s="243" t="s">
        <v>373</v>
      </c>
      <c r="E51" s="244">
        <v>50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587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588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45" outlineLevel="1" x14ac:dyDescent="0.2">
      <c r="A52" s="234">
        <v>35</v>
      </c>
      <c r="B52" s="235" t="s">
        <v>1543</v>
      </c>
      <c r="C52" s="253" t="s">
        <v>1544</v>
      </c>
      <c r="D52" s="236" t="s">
        <v>373</v>
      </c>
      <c r="E52" s="237">
        <v>10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1.6000000000000001E-4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0</v>
      </c>
      <c r="V52" s="222">
        <f>ROUND(E52*U52,2)</f>
        <v>0</v>
      </c>
      <c r="W52" s="222"/>
      <c r="X52" s="222" t="s">
        <v>587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588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4" t="s">
        <v>1545</v>
      </c>
      <c r="D53" s="248"/>
      <c r="E53" s="248"/>
      <c r="F53" s="248"/>
      <c r="G53" s="248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392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5" t="s">
        <v>1545</v>
      </c>
      <c r="D54" s="249"/>
      <c r="E54" s="249"/>
      <c r="F54" s="249"/>
      <c r="G54" s="249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392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36</v>
      </c>
      <c r="B55" s="242" t="s">
        <v>1546</v>
      </c>
      <c r="C55" s="252" t="s">
        <v>1547</v>
      </c>
      <c r="D55" s="243" t="s">
        <v>373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37</v>
      </c>
      <c r="B56" s="242" t="s">
        <v>1548</v>
      </c>
      <c r="C56" s="252" t="s">
        <v>1549</v>
      </c>
      <c r="D56" s="243" t="s">
        <v>1550</v>
      </c>
      <c r="E56" s="244">
        <v>2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587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588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x14ac:dyDescent="0.2">
      <c r="A57" s="224" t="s">
        <v>368</v>
      </c>
      <c r="B57" s="225" t="s">
        <v>270</v>
      </c>
      <c r="C57" s="251" t="s">
        <v>271</v>
      </c>
      <c r="D57" s="226"/>
      <c r="E57" s="227"/>
      <c r="F57" s="228"/>
      <c r="G57" s="228">
        <f>SUMIF(AG58:AG76,"&lt;&gt;NOR",G58:G76)</f>
        <v>0</v>
      </c>
      <c r="H57" s="228"/>
      <c r="I57" s="228">
        <f>SUM(I58:I76)</f>
        <v>0</v>
      </c>
      <c r="J57" s="228"/>
      <c r="K57" s="228">
        <f>SUM(K58:K76)</f>
        <v>0</v>
      </c>
      <c r="L57" s="228"/>
      <c r="M57" s="228">
        <f>SUM(M58:M76)</f>
        <v>0</v>
      </c>
      <c r="N57" s="228"/>
      <c r="O57" s="228">
        <f>SUM(O58:O76)</f>
        <v>0</v>
      </c>
      <c r="P57" s="228"/>
      <c r="Q57" s="228">
        <f>SUM(Q58:Q76)</f>
        <v>0</v>
      </c>
      <c r="R57" s="228"/>
      <c r="S57" s="228"/>
      <c r="T57" s="229"/>
      <c r="U57" s="223"/>
      <c r="V57" s="223">
        <f>SUM(V58:V76)</f>
        <v>0</v>
      </c>
      <c r="W57" s="223"/>
      <c r="X57" s="223"/>
      <c r="AG57" t="s">
        <v>370</v>
      </c>
    </row>
    <row r="58" spans="1:60" outlineLevel="1" x14ac:dyDescent="0.2">
      <c r="A58" s="241">
        <v>38</v>
      </c>
      <c r="B58" s="242" t="s">
        <v>1551</v>
      </c>
      <c r="C58" s="252" t="s">
        <v>1552</v>
      </c>
      <c r="D58" s="243" t="s">
        <v>373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1.2E-4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39</v>
      </c>
      <c r="B59" s="242" t="s">
        <v>1553</v>
      </c>
      <c r="C59" s="252" t="s">
        <v>1554</v>
      </c>
      <c r="D59" s="243" t="s">
        <v>373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40</v>
      </c>
      <c r="B60" s="242" t="s">
        <v>1555</v>
      </c>
      <c r="C60" s="252" t="s">
        <v>1556</v>
      </c>
      <c r="D60" s="243" t="s">
        <v>373</v>
      </c>
      <c r="E60" s="244">
        <v>2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41</v>
      </c>
      <c r="B61" s="242" t="s">
        <v>1557</v>
      </c>
      <c r="C61" s="252" t="s">
        <v>1558</v>
      </c>
      <c r="D61" s="243" t="s">
        <v>373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42</v>
      </c>
      <c r="B62" s="242" t="s">
        <v>1559</v>
      </c>
      <c r="C62" s="252" t="s">
        <v>1560</v>
      </c>
      <c r="D62" s="243" t="s">
        <v>373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0</v>
      </c>
      <c r="V62" s="222">
        <f>ROUND(E62*U62,2)</f>
        <v>0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43</v>
      </c>
      <c r="B63" s="242" t="s">
        <v>1561</v>
      </c>
      <c r="C63" s="252" t="s">
        <v>1562</v>
      </c>
      <c r="D63" s="243" t="s">
        <v>373</v>
      </c>
      <c r="E63" s="244">
        <v>4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44</v>
      </c>
      <c r="B64" s="242" t="s">
        <v>1563</v>
      </c>
      <c r="C64" s="252" t="s">
        <v>1564</v>
      </c>
      <c r="D64" s="243" t="s">
        <v>373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45</v>
      </c>
      <c r="B65" s="242" t="s">
        <v>1565</v>
      </c>
      <c r="C65" s="252" t="s">
        <v>1566</v>
      </c>
      <c r="D65" s="243" t="s">
        <v>373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46</v>
      </c>
      <c r="B66" s="242" t="s">
        <v>1567</v>
      </c>
      <c r="C66" s="252" t="s">
        <v>1568</v>
      </c>
      <c r="D66" s="243" t="s">
        <v>373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47</v>
      </c>
      <c r="B67" s="242" t="s">
        <v>1569</v>
      </c>
      <c r="C67" s="252" t="s">
        <v>1570</v>
      </c>
      <c r="D67" s="243" t="s">
        <v>373</v>
      </c>
      <c r="E67" s="244">
        <v>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376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377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48</v>
      </c>
      <c r="B68" s="242" t="s">
        <v>1571</v>
      </c>
      <c r="C68" s="252" t="s">
        <v>1572</v>
      </c>
      <c r="D68" s="243" t="s">
        <v>373</v>
      </c>
      <c r="E68" s="244">
        <v>2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49</v>
      </c>
      <c r="B69" s="242" t="s">
        <v>1573</v>
      </c>
      <c r="C69" s="252" t="s">
        <v>1574</v>
      </c>
      <c r="D69" s="243" t="s">
        <v>1471</v>
      </c>
      <c r="E69" s="244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50</v>
      </c>
      <c r="B70" s="242" t="s">
        <v>1575</v>
      </c>
      <c r="C70" s="252" t="s">
        <v>1576</v>
      </c>
      <c r="D70" s="243" t="s">
        <v>373</v>
      </c>
      <c r="E70" s="244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374</v>
      </c>
      <c r="T70" s="247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51</v>
      </c>
      <c r="B71" s="242" t="s">
        <v>1577</v>
      </c>
      <c r="C71" s="252" t="s">
        <v>1578</v>
      </c>
      <c r="D71" s="243" t="s">
        <v>373</v>
      </c>
      <c r="E71" s="244">
        <v>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52</v>
      </c>
      <c r="B72" s="242" t="s">
        <v>1579</v>
      </c>
      <c r="C72" s="252" t="s">
        <v>1580</v>
      </c>
      <c r="D72" s="243" t="s">
        <v>373</v>
      </c>
      <c r="E72" s="244">
        <v>1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53</v>
      </c>
      <c r="B73" s="242" t="s">
        <v>1581</v>
      </c>
      <c r="C73" s="252" t="s">
        <v>1582</v>
      </c>
      <c r="D73" s="243" t="s">
        <v>373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54</v>
      </c>
      <c r="B74" s="242" t="s">
        <v>1583</v>
      </c>
      <c r="C74" s="252" t="s">
        <v>1584</v>
      </c>
      <c r="D74" s="243" t="s">
        <v>1471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55</v>
      </c>
      <c r="B75" s="242" t="s">
        <v>1585</v>
      </c>
      <c r="C75" s="252" t="s">
        <v>1586</v>
      </c>
      <c r="D75" s="243" t="s">
        <v>1471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56</v>
      </c>
      <c r="B76" s="242" t="s">
        <v>1587</v>
      </c>
      <c r="C76" s="252" t="s">
        <v>1588</v>
      </c>
      <c r="D76" s="243" t="s">
        <v>1589</v>
      </c>
      <c r="E76" s="244">
        <v>26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24" t="s">
        <v>368</v>
      </c>
      <c r="B77" s="225" t="s">
        <v>284</v>
      </c>
      <c r="C77" s="251" t="s">
        <v>285</v>
      </c>
      <c r="D77" s="226"/>
      <c r="E77" s="227"/>
      <c r="F77" s="228"/>
      <c r="G77" s="228">
        <f>SUMIF(AG78:AG82,"&lt;&gt;NOR",G78:G82)</f>
        <v>0</v>
      </c>
      <c r="H77" s="228"/>
      <c r="I77" s="228">
        <f>SUM(I78:I82)</f>
        <v>0</v>
      </c>
      <c r="J77" s="228"/>
      <c r="K77" s="228">
        <f>SUM(K78:K82)</f>
        <v>0</v>
      </c>
      <c r="L77" s="228"/>
      <c r="M77" s="228">
        <f>SUM(M78:M82)</f>
        <v>0</v>
      </c>
      <c r="N77" s="228"/>
      <c r="O77" s="228">
        <f>SUM(O78:O82)</f>
        <v>0</v>
      </c>
      <c r="P77" s="228"/>
      <c r="Q77" s="228">
        <f>SUM(Q78:Q82)</f>
        <v>0</v>
      </c>
      <c r="R77" s="228"/>
      <c r="S77" s="228"/>
      <c r="T77" s="229"/>
      <c r="U77" s="223"/>
      <c r="V77" s="223">
        <f>SUM(V78:V82)</f>
        <v>0</v>
      </c>
      <c r="W77" s="223"/>
      <c r="X77" s="223"/>
      <c r="AG77" t="s">
        <v>370</v>
      </c>
    </row>
    <row r="78" spans="1:60" outlineLevel="1" x14ac:dyDescent="0.2">
      <c r="A78" s="241">
        <v>57</v>
      </c>
      <c r="B78" s="242" t="s">
        <v>1590</v>
      </c>
      <c r="C78" s="252" t="s">
        <v>1591</v>
      </c>
      <c r="D78" s="243" t="s">
        <v>1471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374</v>
      </c>
      <c r="T78" s="247" t="s">
        <v>375</v>
      </c>
      <c r="U78" s="222">
        <v>0</v>
      </c>
      <c r="V78" s="222">
        <f>ROUND(E78*U78,2)</f>
        <v>0</v>
      </c>
      <c r="W78" s="222"/>
      <c r="X78" s="222" t="s">
        <v>376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377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58</v>
      </c>
      <c r="B79" s="242" t="s">
        <v>1592</v>
      </c>
      <c r="C79" s="252" t="s">
        <v>1593</v>
      </c>
      <c r="D79" s="243" t="s">
        <v>1471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</v>
      </c>
      <c r="V79" s="222">
        <f>ROUND(E79*U79,2)</f>
        <v>0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59</v>
      </c>
      <c r="B80" s="242" t="s">
        <v>1594</v>
      </c>
      <c r="C80" s="252" t="s">
        <v>1595</v>
      </c>
      <c r="D80" s="243" t="s">
        <v>1471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</v>
      </c>
      <c r="V80" s="222">
        <f>ROUND(E80*U80,2)</f>
        <v>0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60</v>
      </c>
      <c r="B81" s="242" t="s">
        <v>1596</v>
      </c>
      <c r="C81" s="252" t="s">
        <v>1597</v>
      </c>
      <c r="D81" s="243" t="s">
        <v>1471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61</v>
      </c>
      <c r="B82" s="235" t="s">
        <v>1598</v>
      </c>
      <c r="C82" s="253" t="s">
        <v>1599</v>
      </c>
      <c r="D82" s="236" t="s">
        <v>1471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374</v>
      </c>
      <c r="T82" s="240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3"/>
      <c r="B83" s="4"/>
      <c r="C83" s="25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355</v>
      </c>
    </row>
    <row r="84" spans="1:60" x14ac:dyDescent="0.2">
      <c r="A84" s="216"/>
      <c r="B84" s="217" t="s">
        <v>29</v>
      </c>
      <c r="C84" s="257"/>
      <c r="D84" s="218"/>
      <c r="E84" s="219"/>
      <c r="F84" s="219"/>
      <c r="G84" s="250">
        <f>G8+G33+G57+G77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524</v>
      </c>
    </row>
    <row r="85" spans="1:60" x14ac:dyDescent="0.2">
      <c r="C85" s="258"/>
      <c r="D85" s="10"/>
      <c r="AG85" t="s">
        <v>525</v>
      </c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/Xl5uW22kL1DTFAoV6sKUbcrEzmc4ubyJaAY6Aka/NNmTt86fEhvZqxfRh6bxY3OJWkrs+9VXKKpKkmUXZmOA==" saltValue="LEQIz3vGwyyzvqf1RrgF9A==" spinCount="100000" sheet="1"/>
  <mergeCells count="14">
    <mergeCell ref="C53:G53"/>
    <mergeCell ref="C54:G54"/>
    <mergeCell ref="C38:G38"/>
    <mergeCell ref="C39:G39"/>
    <mergeCell ref="C41:G41"/>
    <mergeCell ref="C42:G42"/>
    <mergeCell ref="C46:G46"/>
    <mergeCell ref="C47:G47"/>
    <mergeCell ref="A1:G1"/>
    <mergeCell ref="C2:G2"/>
    <mergeCell ref="C3:G3"/>
    <mergeCell ref="C4:G4"/>
    <mergeCell ref="C35:G35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5BDE-AE07-40B0-A627-F3C2A800BA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71</v>
      </c>
      <c r="C4" s="205" t="s">
        <v>72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SUMIF(AG9:AG100,"&lt;&gt;NOR",G9:G100)</f>
        <v>0</v>
      </c>
      <c r="H8" s="228"/>
      <c r="I8" s="228">
        <f>SUM(I9:I100)</f>
        <v>0</v>
      </c>
      <c r="J8" s="228"/>
      <c r="K8" s="228">
        <f>SUM(K9:K100)</f>
        <v>0</v>
      </c>
      <c r="L8" s="228"/>
      <c r="M8" s="228">
        <f>SUM(M9:M100)</f>
        <v>0</v>
      </c>
      <c r="N8" s="228"/>
      <c r="O8" s="228">
        <f>SUM(O9:O100)</f>
        <v>0.04</v>
      </c>
      <c r="P8" s="228"/>
      <c r="Q8" s="228">
        <f>SUM(Q9:Q100)</f>
        <v>229.22</v>
      </c>
      <c r="R8" s="228"/>
      <c r="S8" s="228"/>
      <c r="T8" s="229"/>
      <c r="U8" s="223"/>
      <c r="V8" s="223">
        <f>SUM(V9:V100)</f>
        <v>252.31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1600</v>
      </c>
      <c r="C9" s="252" t="s">
        <v>1601</v>
      </c>
      <c r="D9" s="243" t="s">
        <v>1602</v>
      </c>
      <c r="E9" s="244">
        <v>4.8000000000000001E-2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111</v>
      </c>
      <c r="V9" s="222">
        <f>ROUND(E9*U9,2)</f>
        <v>5.33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34">
        <v>2</v>
      </c>
      <c r="B10" s="235" t="s">
        <v>1603</v>
      </c>
      <c r="C10" s="253" t="s">
        <v>1604</v>
      </c>
      <c r="D10" s="236" t="s">
        <v>511</v>
      </c>
      <c r="E10" s="237">
        <v>40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374</v>
      </c>
      <c r="T10" s="240" t="s">
        <v>375</v>
      </c>
      <c r="U10" s="222">
        <v>0.17199999999999999</v>
      </c>
      <c r="V10" s="222">
        <f>ROUND(E10*U10,2)</f>
        <v>6.88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1605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1606</v>
      </c>
      <c r="D12" s="259"/>
      <c r="E12" s="260">
        <v>40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4">
        <v>3</v>
      </c>
      <c r="B13" s="235" t="s">
        <v>1607</v>
      </c>
      <c r="C13" s="253" t="s">
        <v>1608</v>
      </c>
      <c r="D13" s="236" t="s">
        <v>511</v>
      </c>
      <c r="E13" s="237">
        <v>40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1.8000000000000001E-4</v>
      </c>
      <c r="O13" s="239">
        <f>ROUND(E13*N13,2)</f>
        <v>0.01</v>
      </c>
      <c r="P13" s="239">
        <v>0</v>
      </c>
      <c r="Q13" s="239">
        <f>ROUND(E13*P13,2)</f>
        <v>0</v>
      </c>
      <c r="R13" s="239"/>
      <c r="S13" s="239" t="s">
        <v>374</v>
      </c>
      <c r="T13" s="240" t="s">
        <v>375</v>
      </c>
      <c r="U13" s="222">
        <v>0.03</v>
      </c>
      <c r="V13" s="222">
        <f>ROUND(E13*U13,2)</f>
        <v>1.2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1609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1" t="s">
        <v>1606</v>
      </c>
      <c r="D15" s="259"/>
      <c r="E15" s="260">
        <v>40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4">
        <v>4</v>
      </c>
      <c r="B16" s="235" t="s">
        <v>1610</v>
      </c>
      <c r="C16" s="253" t="s">
        <v>1611</v>
      </c>
      <c r="D16" s="236" t="s">
        <v>511</v>
      </c>
      <c r="E16" s="237">
        <v>37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0.23499999999999999</v>
      </c>
      <c r="Q16" s="239">
        <f>ROUND(E16*P16,2)</f>
        <v>8.6999999999999993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1612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1613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1614</v>
      </c>
      <c r="D19" s="259"/>
      <c r="E19" s="260">
        <v>37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5</v>
      </c>
      <c r="B20" s="235" t="s">
        <v>1615</v>
      </c>
      <c r="C20" s="253" t="s">
        <v>1616</v>
      </c>
      <c r="D20" s="236" t="s">
        <v>511</v>
      </c>
      <c r="E20" s="237">
        <v>139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0.26</v>
      </c>
      <c r="Q20" s="239">
        <f>ROUND(E20*P20,2)</f>
        <v>36.14</v>
      </c>
      <c r="R20" s="239"/>
      <c r="S20" s="239" t="s">
        <v>374</v>
      </c>
      <c r="T20" s="240" t="s">
        <v>375</v>
      </c>
      <c r="U20" s="222">
        <v>0.14199999999999999</v>
      </c>
      <c r="V20" s="222">
        <f>ROUND(E20*U20,2)</f>
        <v>19.739999999999998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1612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1617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1618</v>
      </c>
      <c r="D23" s="259"/>
      <c r="E23" s="260">
        <v>139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4">
        <v>6</v>
      </c>
      <c r="B24" s="235" t="s">
        <v>1619</v>
      </c>
      <c r="C24" s="253" t="s">
        <v>1620</v>
      </c>
      <c r="D24" s="236" t="s">
        <v>511</v>
      </c>
      <c r="E24" s="237">
        <v>23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0.316</v>
      </c>
      <c r="Q24" s="239">
        <f>ROUND(E24*P24,2)</f>
        <v>7.27</v>
      </c>
      <c r="R24" s="239"/>
      <c r="S24" s="239" t="s">
        <v>374</v>
      </c>
      <c r="T24" s="240" t="s">
        <v>375</v>
      </c>
      <c r="U24" s="222">
        <v>0.625</v>
      </c>
      <c r="V24" s="222">
        <f>ROUND(E24*U24,2)</f>
        <v>14.38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1621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69</v>
      </c>
      <c r="D26" s="259"/>
      <c r="E26" s="260">
        <v>23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4">
        <v>7</v>
      </c>
      <c r="B27" s="235" t="s">
        <v>1622</v>
      </c>
      <c r="C27" s="253" t="s">
        <v>1623</v>
      </c>
      <c r="D27" s="236" t="s">
        <v>511</v>
      </c>
      <c r="E27" s="237">
        <v>373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0.23499999999999999</v>
      </c>
      <c r="Q27" s="239">
        <f>ROUND(E27*P27,2)</f>
        <v>87.66</v>
      </c>
      <c r="R27" s="239"/>
      <c r="S27" s="239" t="s">
        <v>374</v>
      </c>
      <c r="T27" s="240" t="s">
        <v>375</v>
      </c>
      <c r="U27" s="222">
        <v>7.2999999999999995E-2</v>
      </c>
      <c r="V27" s="222">
        <f>ROUND(E27*U27,2)</f>
        <v>27.23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1612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1624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1625</v>
      </c>
      <c r="D30" s="259"/>
      <c r="E30" s="260">
        <v>373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8</v>
      </c>
      <c r="B31" s="235" t="s">
        <v>1626</v>
      </c>
      <c r="C31" s="253" t="s">
        <v>1627</v>
      </c>
      <c r="D31" s="236" t="s">
        <v>511</v>
      </c>
      <c r="E31" s="237">
        <v>174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0.35499999999999998</v>
      </c>
      <c r="Q31" s="239">
        <f>ROUND(E31*P31,2)</f>
        <v>61.77</v>
      </c>
      <c r="R31" s="239"/>
      <c r="S31" s="239" t="s">
        <v>374</v>
      </c>
      <c r="T31" s="240" t="s">
        <v>375</v>
      </c>
      <c r="U31" s="222">
        <v>6.2E-2</v>
      </c>
      <c r="V31" s="222">
        <f>ROUND(E31*U31,2)</f>
        <v>10.79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1628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1629</v>
      </c>
      <c r="D33" s="259"/>
      <c r="E33" s="260">
        <v>174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9</v>
      </c>
      <c r="B34" s="235" t="s">
        <v>1630</v>
      </c>
      <c r="C34" s="253" t="s">
        <v>1631</v>
      </c>
      <c r="D34" s="236" t="s">
        <v>530</v>
      </c>
      <c r="E34" s="237">
        <v>135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0.20499999999999999</v>
      </c>
      <c r="Q34" s="239">
        <f>ROUND(E34*P34,2)</f>
        <v>27.68</v>
      </c>
      <c r="R34" s="239"/>
      <c r="S34" s="239" t="s">
        <v>374</v>
      </c>
      <c r="T34" s="240" t="s">
        <v>375</v>
      </c>
      <c r="U34" s="222">
        <v>0.123</v>
      </c>
      <c r="V34" s="222">
        <f>ROUND(E34*U34,2)</f>
        <v>16.61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1632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1633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1634</v>
      </c>
      <c r="D37" s="259"/>
      <c r="E37" s="260">
        <v>135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4">
        <v>10</v>
      </c>
      <c r="B38" s="235" t="s">
        <v>1635</v>
      </c>
      <c r="C38" s="253" t="s">
        <v>1636</v>
      </c>
      <c r="D38" s="236" t="s">
        <v>1188</v>
      </c>
      <c r="E38" s="237">
        <v>14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374</v>
      </c>
      <c r="T38" s="240" t="s">
        <v>375</v>
      </c>
      <c r="U38" s="222">
        <v>0.20399999999999999</v>
      </c>
      <c r="V38" s="222">
        <f>ROUND(E38*U38,2)</f>
        <v>2.86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1637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1638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53</v>
      </c>
      <c r="D41" s="259"/>
      <c r="E41" s="260">
        <v>14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34">
        <v>11</v>
      </c>
      <c r="B42" s="235" t="s">
        <v>1639</v>
      </c>
      <c r="C42" s="253" t="s">
        <v>1640</v>
      </c>
      <c r="D42" s="236" t="s">
        <v>1188</v>
      </c>
      <c r="E42" s="237">
        <v>319.52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374</v>
      </c>
      <c r="T42" s="240" t="s">
        <v>375</v>
      </c>
      <c r="U42" s="222">
        <v>0.187</v>
      </c>
      <c r="V42" s="222">
        <f>ROUND(E42*U42,2)</f>
        <v>59.75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1637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1641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1642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1643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1644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1645</v>
      </c>
      <c r="D48" s="259"/>
      <c r="E48" s="260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1646</v>
      </c>
      <c r="D49" s="259"/>
      <c r="E49" s="260">
        <v>319.52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4">
        <v>12</v>
      </c>
      <c r="B50" s="235" t="s">
        <v>1647</v>
      </c>
      <c r="C50" s="253" t="s">
        <v>1648</v>
      </c>
      <c r="D50" s="236" t="s">
        <v>1188</v>
      </c>
      <c r="E50" s="237">
        <v>23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374</v>
      </c>
      <c r="T50" s="240" t="s">
        <v>375</v>
      </c>
      <c r="U50" s="222">
        <v>0.12</v>
      </c>
      <c r="V50" s="222">
        <f>ROUND(E50*U50,2)</f>
        <v>2.76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1649</v>
      </c>
      <c r="D51" s="259"/>
      <c r="E51" s="260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1" t="s">
        <v>1650</v>
      </c>
      <c r="D52" s="259"/>
      <c r="E52" s="260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532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1" t="s">
        <v>69</v>
      </c>
      <c r="D53" s="259"/>
      <c r="E53" s="260">
        <v>23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532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4">
        <v>13</v>
      </c>
      <c r="B54" s="235" t="s">
        <v>1651</v>
      </c>
      <c r="C54" s="253" t="s">
        <v>1652</v>
      </c>
      <c r="D54" s="236" t="s">
        <v>1188</v>
      </c>
      <c r="E54" s="237">
        <v>1.3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0</v>
      </c>
      <c r="V54" s="222">
        <f>ROUND(E54*U54,2)</f>
        <v>0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1637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1653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1654</v>
      </c>
      <c r="D57" s="259"/>
      <c r="E57" s="260">
        <v>1.3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4">
        <v>14</v>
      </c>
      <c r="B58" s="235" t="s">
        <v>1655</v>
      </c>
      <c r="C58" s="253" t="s">
        <v>1656</v>
      </c>
      <c r="D58" s="236" t="s">
        <v>1188</v>
      </c>
      <c r="E58" s="237">
        <v>16.2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374</v>
      </c>
      <c r="T58" s="240" t="s">
        <v>375</v>
      </c>
      <c r="U58" s="222">
        <v>0.23</v>
      </c>
      <c r="V58" s="222">
        <f>ROUND(E58*U58,2)</f>
        <v>3.73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1637</v>
      </c>
      <c r="D59" s="259"/>
      <c r="E59" s="260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1657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1658</v>
      </c>
      <c r="D61" s="259"/>
      <c r="E61" s="260">
        <v>16.2</v>
      </c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15</v>
      </c>
      <c r="B62" s="242" t="s">
        <v>1659</v>
      </c>
      <c r="C62" s="252" t="s">
        <v>1660</v>
      </c>
      <c r="D62" s="243" t="s">
        <v>1188</v>
      </c>
      <c r="E62" s="244">
        <v>59.54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7.3999999999999996E-2</v>
      </c>
      <c r="V62" s="222">
        <f>ROUND(E62*U62,2)</f>
        <v>4.41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16</v>
      </c>
      <c r="B63" s="235" t="s">
        <v>1661</v>
      </c>
      <c r="C63" s="253" t="s">
        <v>1662</v>
      </c>
      <c r="D63" s="236" t="s">
        <v>1188</v>
      </c>
      <c r="E63" s="237">
        <v>340.46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374</v>
      </c>
      <c r="T63" s="240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1637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1663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1638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1664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1665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1666</v>
      </c>
      <c r="D69" s="259"/>
      <c r="E69" s="260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1667</v>
      </c>
      <c r="D70" s="259"/>
      <c r="E70" s="260">
        <v>340.46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17</v>
      </c>
      <c r="B71" s="242" t="s">
        <v>1668</v>
      </c>
      <c r="C71" s="252" t="s">
        <v>1669</v>
      </c>
      <c r="D71" s="243" t="s">
        <v>1188</v>
      </c>
      <c r="E71" s="244">
        <v>340.46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4">
        <v>18</v>
      </c>
      <c r="B72" s="235" t="s">
        <v>1670</v>
      </c>
      <c r="C72" s="253" t="s">
        <v>1671</v>
      </c>
      <c r="D72" s="236" t="s">
        <v>550</v>
      </c>
      <c r="E72" s="237">
        <v>680.92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374</v>
      </c>
      <c r="T72" s="240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1" t="s">
        <v>1672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532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1673</v>
      </c>
      <c r="D74" s="259"/>
      <c r="E74" s="260">
        <v>680.92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4">
        <v>19</v>
      </c>
      <c r="B75" s="235" t="s">
        <v>1674</v>
      </c>
      <c r="C75" s="253" t="s">
        <v>1675</v>
      </c>
      <c r="D75" s="236" t="s">
        <v>1188</v>
      </c>
      <c r="E75" s="237">
        <v>59.54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1637</v>
      </c>
      <c r="D76" s="259"/>
      <c r="E76" s="260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1676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1677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1678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1679</v>
      </c>
      <c r="D80" s="259"/>
      <c r="E80" s="260">
        <v>59.54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41">
        <v>20</v>
      </c>
      <c r="B81" s="242" t="s">
        <v>1680</v>
      </c>
      <c r="C81" s="252" t="s">
        <v>1681</v>
      </c>
      <c r="D81" s="243" t="s">
        <v>511</v>
      </c>
      <c r="E81" s="244">
        <v>433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0.17699999999999999</v>
      </c>
      <c r="V81" s="222">
        <f>ROUND(E81*U81,2)</f>
        <v>76.64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4">
        <v>21</v>
      </c>
      <c r="B82" s="235" t="s">
        <v>1682</v>
      </c>
      <c r="C82" s="253" t="s">
        <v>1683</v>
      </c>
      <c r="D82" s="236" t="s">
        <v>1188</v>
      </c>
      <c r="E82" s="237">
        <v>75.775000000000006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374</v>
      </c>
      <c r="T82" s="240" t="s">
        <v>375</v>
      </c>
      <c r="U82" s="222">
        <v>0</v>
      </c>
      <c r="V82" s="222">
        <f>ROUND(E82*U82,2)</f>
        <v>0</v>
      </c>
      <c r="W82" s="222"/>
      <c r="X82" s="222" t="s">
        <v>587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588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1684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1685</v>
      </c>
      <c r="D84" s="259"/>
      <c r="E84" s="260">
        <v>75.78</v>
      </c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4">
        <v>22</v>
      </c>
      <c r="B85" s="235" t="s">
        <v>1686</v>
      </c>
      <c r="C85" s="253" t="s">
        <v>1687</v>
      </c>
      <c r="D85" s="236" t="s">
        <v>511</v>
      </c>
      <c r="E85" s="237">
        <v>855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374</v>
      </c>
      <c r="T85" s="240" t="s">
        <v>375</v>
      </c>
      <c r="U85" s="222">
        <v>0</v>
      </c>
      <c r="V85" s="222">
        <f>ROUND(E85*U85,2)</f>
        <v>0</v>
      </c>
      <c r="W85" s="222"/>
      <c r="X85" s="222" t="s">
        <v>376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377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1637</v>
      </c>
      <c r="D86" s="259"/>
      <c r="E86" s="260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1688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1689</v>
      </c>
      <c r="D88" s="259"/>
      <c r="E88" s="260">
        <v>855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34">
        <v>23</v>
      </c>
      <c r="B89" s="235" t="s">
        <v>1690</v>
      </c>
      <c r="C89" s="253" t="s">
        <v>1691</v>
      </c>
      <c r="D89" s="236" t="s">
        <v>514</v>
      </c>
      <c r="E89" s="237">
        <v>34.200000000000003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1E-3</v>
      </c>
      <c r="O89" s="239">
        <f>ROUND(E89*N89,2)</f>
        <v>0.03</v>
      </c>
      <c r="P89" s="239">
        <v>0</v>
      </c>
      <c r="Q89" s="239">
        <f>ROUND(E89*P89,2)</f>
        <v>0</v>
      </c>
      <c r="R89" s="239"/>
      <c r="S89" s="239" t="s">
        <v>374</v>
      </c>
      <c r="T89" s="240" t="s">
        <v>375</v>
      </c>
      <c r="U89" s="222">
        <v>0</v>
      </c>
      <c r="V89" s="222">
        <f>ROUND(E89*U89,2)</f>
        <v>0</v>
      </c>
      <c r="W89" s="222"/>
      <c r="X89" s="222" t="s">
        <v>587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588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1" t="s">
        <v>1692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532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1693</v>
      </c>
      <c r="D91" s="259"/>
      <c r="E91" s="260">
        <v>34.200000000000003</v>
      </c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34">
        <v>24</v>
      </c>
      <c r="B92" s="235" t="s">
        <v>1694</v>
      </c>
      <c r="C92" s="253" t="s">
        <v>1695</v>
      </c>
      <c r="D92" s="236" t="s">
        <v>511</v>
      </c>
      <c r="E92" s="237">
        <v>855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374</v>
      </c>
      <c r="T92" s="240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1" t="s">
        <v>1696</v>
      </c>
      <c r="D93" s="259"/>
      <c r="E93" s="260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532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1688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1689</v>
      </c>
      <c r="D95" s="259"/>
      <c r="E95" s="260">
        <v>855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4">
        <v>25</v>
      </c>
      <c r="B96" s="235" t="s">
        <v>1697</v>
      </c>
      <c r="C96" s="253" t="s">
        <v>1698</v>
      </c>
      <c r="D96" s="236" t="s">
        <v>511</v>
      </c>
      <c r="E96" s="237">
        <v>422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374</v>
      </c>
      <c r="T96" s="240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1696</v>
      </c>
      <c r="D97" s="259"/>
      <c r="E97" s="260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532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1699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1700</v>
      </c>
      <c r="D99" s="259"/>
      <c r="E99" s="260">
        <v>422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1">
        <v>26</v>
      </c>
      <c r="B100" s="242" t="s">
        <v>1701</v>
      </c>
      <c r="C100" s="252" t="s">
        <v>1702</v>
      </c>
      <c r="D100" s="243" t="s">
        <v>1188</v>
      </c>
      <c r="E100" s="244">
        <v>459.56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374</v>
      </c>
      <c r="T100" s="247" t="s">
        <v>375</v>
      </c>
      <c r="U100" s="222">
        <v>0</v>
      </c>
      <c r="V100" s="222">
        <f>ROUND(E100*U100,2)</f>
        <v>0</v>
      </c>
      <c r="W100" s="222"/>
      <c r="X100" s="222" t="s">
        <v>376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377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4" t="s">
        <v>368</v>
      </c>
      <c r="B101" s="225" t="s">
        <v>63</v>
      </c>
      <c r="C101" s="251" t="s">
        <v>248</v>
      </c>
      <c r="D101" s="226"/>
      <c r="E101" s="227"/>
      <c r="F101" s="228"/>
      <c r="G101" s="228">
        <f>SUMIF(AG102:AG114,"&lt;&gt;NOR",G102:G114)</f>
        <v>0</v>
      </c>
      <c r="H101" s="228"/>
      <c r="I101" s="228">
        <f>SUM(I102:I114)</f>
        <v>0</v>
      </c>
      <c r="J101" s="228"/>
      <c r="K101" s="228">
        <f>SUM(K102:K114)</f>
        <v>0</v>
      </c>
      <c r="L101" s="228"/>
      <c r="M101" s="228">
        <f>SUM(M102:M114)</f>
        <v>0</v>
      </c>
      <c r="N101" s="228"/>
      <c r="O101" s="228">
        <f>SUM(O102:O114)</f>
        <v>3.83</v>
      </c>
      <c r="P101" s="228"/>
      <c r="Q101" s="228">
        <f>SUM(Q102:Q114)</f>
        <v>0</v>
      </c>
      <c r="R101" s="228"/>
      <c r="S101" s="228"/>
      <c r="T101" s="229"/>
      <c r="U101" s="223"/>
      <c r="V101" s="223">
        <f>SUM(V102:V114)</f>
        <v>116.53</v>
      </c>
      <c r="W101" s="223"/>
      <c r="X101" s="223"/>
      <c r="AG101" t="s">
        <v>370</v>
      </c>
    </row>
    <row r="102" spans="1:60" outlineLevel="1" x14ac:dyDescent="0.2">
      <c r="A102" s="234">
        <v>27</v>
      </c>
      <c r="B102" s="235" t="s">
        <v>1703</v>
      </c>
      <c r="C102" s="253" t="s">
        <v>1704</v>
      </c>
      <c r="D102" s="236" t="s">
        <v>1188</v>
      </c>
      <c r="E102" s="237">
        <v>1.3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2.2563399999999998</v>
      </c>
      <c r="O102" s="239">
        <f>ROUND(E102*N102,2)</f>
        <v>2.93</v>
      </c>
      <c r="P102" s="239">
        <v>0</v>
      </c>
      <c r="Q102" s="239">
        <f>ROUND(E102*P102,2)</f>
        <v>0</v>
      </c>
      <c r="R102" s="239"/>
      <c r="S102" s="239" t="s">
        <v>374</v>
      </c>
      <c r="T102" s="240" t="s">
        <v>375</v>
      </c>
      <c r="U102" s="222">
        <v>0.48</v>
      </c>
      <c r="V102" s="222">
        <f>ROUND(E102*U102,2)</f>
        <v>0.62</v>
      </c>
      <c r="W102" s="222"/>
      <c r="X102" s="222" t="s">
        <v>376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377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1" t="s">
        <v>1637</v>
      </c>
      <c r="D103" s="259"/>
      <c r="E103" s="260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532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1705</v>
      </c>
      <c r="D104" s="259"/>
      <c r="E104" s="260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1654</v>
      </c>
      <c r="D105" s="259"/>
      <c r="E105" s="260">
        <v>1.3</v>
      </c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4">
        <v>28</v>
      </c>
      <c r="B106" s="235" t="s">
        <v>1706</v>
      </c>
      <c r="C106" s="253" t="s">
        <v>1707</v>
      </c>
      <c r="D106" s="236" t="s">
        <v>511</v>
      </c>
      <c r="E106" s="237">
        <v>71.103999999999999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1.0300000000000001E-3</v>
      </c>
      <c r="O106" s="239">
        <f>ROUND(E106*N106,2)</f>
        <v>7.0000000000000007E-2</v>
      </c>
      <c r="P106" s="239">
        <v>0</v>
      </c>
      <c r="Q106" s="239">
        <f>ROUND(E106*P106,2)</f>
        <v>0</v>
      </c>
      <c r="R106" s="239"/>
      <c r="S106" s="239" t="s">
        <v>374</v>
      </c>
      <c r="T106" s="240" t="s">
        <v>375</v>
      </c>
      <c r="U106" s="222">
        <v>1.05</v>
      </c>
      <c r="V106" s="222">
        <f>ROUND(E106*U106,2)</f>
        <v>74.66</v>
      </c>
      <c r="W106" s="222"/>
      <c r="X106" s="222" t="s">
        <v>376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377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1637</v>
      </c>
      <c r="D107" s="259"/>
      <c r="E107" s="260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1708</v>
      </c>
      <c r="D108" s="259"/>
      <c r="E108" s="260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532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1709</v>
      </c>
      <c r="D109" s="259"/>
      <c r="E109" s="260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1644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1710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1711</v>
      </c>
      <c r="D112" s="259"/>
      <c r="E112" s="260">
        <v>71.099999999999994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1">
        <v>29</v>
      </c>
      <c r="B113" s="242" t="s">
        <v>1712</v>
      </c>
      <c r="C113" s="252" t="s">
        <v>1713</v>
      </c>
      <c r="D113" s="243" t="s">
        <v>511</v>
      </c>
      <c r="E113" s="244">
        <v>71.103999999999999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 t="s">
        <v>374</v>
      </c>
      <c r="T113" s="247" t="s">
        <v>375</v>
      </c>
      <c r="U113" s="222">
        <v>0.32</v>
      </c>
      <c r="V113" s="222">
        <f>ROUND(E113*U113,2)</f>
        <v>22.75</v>
      </c>
      <c r="W113" s="222"/>
      <c r="X113" s="222" t="s">
        <v>376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377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1">
        <v>30</v>
      </c>
      <c r="B114" s="242" t="s">
        <v>1714</v>
      </c>
      <c r="C114" s="252" t="s">
        <v>1715</v>
      </c>
      <c r="D114" s="243" t="s">
        <v>550</v>
      </c>
      <c r="E114" s="244">
        <v>0.78600000000000003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6">
        <v>1.0591699999999999</v>
      </c>
      <c r="O114" s="246">
        <f>ROUND(E114*N114,2)</f>
        <v>0.83</v>
      </c>
      <c r="P114" s="246">
        <v>0</v>
      </c>
      <c r="Q114" s="246">
        <f>ROUND(E114*P114,2)</f>
        <v>0</v>
      </c>
      <c r="R114" s="246"/>
      <c r="S114" s="246" t="s">
        <v>374</v>
      </c>
      <c r="T114" s="247" t="s">
        <v>375</v>
      </c>
      <c r="U114" s="222">
        <v>23.530999999999999</v>
      </c>
      <c r="V114" s="222">
        <f>ROUND(E114*U114,2)</f>
        <v>18.5</v>
      </c>
      <c r="W114" s="222"/>
      <c r="X114" s="222" t="s">
        <v>376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377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x14ac:dyDescent="0.2">
      <c r="A115" s="224" t="s">
        <v>368</v>
      </c>
      <c r="B115" s="225" t="s">
        <v>79</v>
      </c>
      <c r="C115" s="251" t="s">
        <v>249</v>
      </c>
      <c r="D115" s="226"/>
      <c r="E115" s="227"/>
      <c r="F115" s="228"/>
      <c r="G115" s="228">
        <f>SUMIF(AG116:AG122,"&lt;&gt;NOR",G116:G122)</f>
        <v>0</v>
      </c>
      <c r="H115" s="228"/>
      <c r="I115" s="228">
        <f>SUM(I116:I122)</f>
        <v>0</v>
      </c>
      <c r="J115" s="228"/>
      <c r="K115" s="228">
        <f>SUM(K116:K122)</f>
        <v>0</v>
      </c>
      <c r="L115" s="228"/>
      <c r="M115" s="228">
        <f>SUM(M116:M122)</f>
        <v>0</v>
      </c>
      <c r="N115" s="228"/>
      <c r="O115" s="228">
        <f>SUM(O116:O122)</f>
        <v>22.93</v>
      </c>
      <c r="P115" s="228"/>
      <c r="Q115" s="228">
        <f>SUM(Q116:Q122)</f>
        <v>0</v>
      </c>
      <c r="R115" s="228"/>
      <c r="S115" s="228"/>
      <c r="T115" s="229"/>
      <c r="U115" s="223"/>
      <c r="V115" s="223">
        <f>SUM(V116:V122)</f>
        <v>131.13</v>
      </c>
      <c r="W115" s="223"/>
      <c r="X115" s="223"/>
      <c r="AG115" t="s">
        <v>370</v>
      </c>
    </row>
    <row r="116" spans="1:60" outlineLevel="1" x14ac:dyDescent="0.2">
      <c r="A116" s="234">
        <v>31</v>
      </c>
      <c r="B116" s="235" t="s">
        <v>1716</v>
      </c>
      <c r="C116" s="253" t="s">
        <v>1717</v>
      </c>
      <c r="D116" s="236" t="s">
        <v>1188</v>
      </c>
      <c r="E116" s="237">
        <v>9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2.4533</v>
      </c>
      <c r="O116" s="239">
        <f>ROUND(E116*N116,2)</f>
        <v>22.08</v>
      </c>
      <c r="P116" s="239">
        <v>0</v>
      </c>
      <c r="Q116" s="239">
        <f>ROUND(E116*P116,2)</f>
        <v>0</v>
      </c>
      <c r="R116" s="239"/>
      <c r="S116" s="239" t="s">
        <v>374</v>
      </c>
      <c r="T116" s="240" t="s">
        <v>375</v>
      </c>
      <c r="U116" s="222">
        <v>1.3560000000000001</v>
      </c>
      <c r="V116" s="222">
        <f>ROUND(E116*U116,2)</f>
        <v>12.2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1" t="s">
        <v>1637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1" t="s">
        <v>1718</v>
      </c>
      <c r="D118" s="259"/>
      <c r="E118" s="260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532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1" t="s">
        <v>97</v>
      </c>
      <c r="D119" s="259"/>
      <c r="E119" s="260">
        <v>9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532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32</v>
      </c>
      <c r="B120" s="242" t="s">
        <v>1719</v>
      </c>
      <c r="C120" s="252" t="s">
        <v>1720</v>
      </c>
      <c r="D120" s="243" t="s">
        <v>511</v>
      </c>
      <c r="E120" s="244">
        <v>114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4.4900000000000001E-3</v>
      </c>
      <c r="O120" s="246">
        <f>ROUND(E120*N120,2)</f>
        <v>0.51</v>
      </c>
      <c r="P120" s="246">
        <v>0</v>
      </c>
      <c r="Q120" s="246">
        <f>ROUND(E120*P120,2)</f>
        <v>0</v>
      </c>
      <c r="R120" s="246"/>
      <c r="S120" s="246" t="s">
        <v>374</v>
      </c>
      <c r="T120" s="247" t="s">
        <v>375</v>
      </c>
      <c r="U120" s="222">
        <v>0.65</v>
      </c>
      <c r="V120" s="222">
        <f>ROUND(E120*U120,2)</f>
        <v>74.099999999999994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33</v>
      </c>
      <c r="B121" s="242" t="s">
        <v>1721</v>
      </c>
      <c r="C121" s="252" t="s">
        <v>1722</v>
      </c>
      <c r="D121" s="243" t="s">
        <v>511</v>
      </c>
      <c r="E121" s="244">
        <v>114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 t="s">
        <v>374</v>
      </c>
      <c r="T121" s="247" t="s">
        <v>375</v>
      </c>
      <c r="U121" s="222">
        <v>0.35</v>
      </c>
      <c r="V121" s="222">
        <f>ROUND(E121*U121,2)</f>
        <v>39.9</v>
      </c>
      <c r="W121" s="222"/>
      <c r="X121" s="222" t="s">
        <v>376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377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1">
        <v>34</v>
      </c>
      <c r="B122" s="242" t="s">
        <v>1723</v>
      </c>
      <c r="C122" s="252" t="s">
        <v>1724</v>
      </c>
      <c r="D122" s="243" t="s">
        <v>550</v>
      </c>
      <c r="E122" s="244">
        <v>0.32400000000000001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6">
        <v>1.0530600000000001</v>
      </c>
      <c r="O122" s="246">
        <f>ROUND(E122*N122,2)</f>
        <v>0.34</v>
      </c>
      <c r="P122" s="246">
        <v>0</v>
      </c>
      <c r="Q122" s="246">
        <f>ROUND(E122*P122,2)</f>
        <v>0</v>
      </c>
      <c r="R122" s="246"/>
      <c r="S122" s="246" t="s">
        <v>374</v>
      </c>
      <c r="T122" s="247" t="s">
        <v>375</v>
      </c>
      <c r="U122" s="222">
        <v>15.231</v>
      </c>
      <c r="V122" s="222">
        <f>ROUND(E122*U122,2)</f>
        <v>4.93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4" t="s">
        <v>368</v>
      </c>
      <c r="B123" s="225" t="s">
        <v>250</v>
      </c>
      <c r="C123" s="251" t="s">
        <v>251</v>
      </c>
      <c r="D123" s="226"/>
      <c r="E123" s="227"/>
      <c r="F123" s="228"/>
      <c r="G123" s="228">
        <f>SUMIF(AG124:AG124,"&lt;&gt;NOR",G124:G124)</f>
        <v>0</v>
      </c>
      <c r="H123" s="228"/>
      <c r="I123" s="228">
        <f>SUM(I124:I124)</f>
        <v>0</v>
      </c>
      <c r="J123" s="228"/>
      <c r="K123" s="228">
        <f>SUM(K124:K124)</f>
        <v>0</v>
      </c>
      <c r="L123" s="228"/>
      <c r="M123" s="228">
        <f>SUM(M124:M124)</f>
        <v>0</v>
      </c>
      <c r="N123" s="228"/>
      <c r="O123" s="228">
        <f>SUM(O124:O124)</f>
        <v>6.73</v>
      </c>
      <c r="P123" s="228"/>
      <c r="Q123" s="228">
        <f>SUM(Q124:Q124)</f>
        <v>0</v>
      </c>
      <c r="R123" s="228"/>
      <c r="S123" s="228"/>
      <c r="T123" s="229"/>
      <c r="U123" s="223"/>
      <c r="V123" s="223">
        <f>SUM(V124:V124)</f>
        <v>0</v>
      </c>
      <c r="W123" s="223"/>
      <c r="X123" s="223"/>
      <c r="AG123" t="s">
        <v>370</v>
      </c>
    </row>
    <row r="124" spans="1:60" outlineLevel="1" x14ac:dyDescent="0.2">
      <c r="A124" s="241">
        <v>35</v>
      </c>
      <c r="B124" s="242" t="s">
        <v>1725</v>
      </c>
      <c r="C124" s="252" t="s">
        <v>1726</v>
      </c>
      <c r="D124" s="243" t="s">
        <v>511</v>
      </c>
      <c r="E124" s="244">
        <v>29.5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0.22797999999999999</v>
      </c>
      <c r="O124" s="246">
        <f>ROUND(E124*N124,2)</f>
        <v>6.73</v>
      </c>
      <c r="P124" s="246">
        <v>0</v>
      </c>
      <c r="Q124" s="246">
        <f>ROUND(E124*P124,2)</f>
        <v>0</v>
      </c>
      <c r="R124" s="246"/>
      <c r="S124" s="246" t="s">
        <v>374</v>
      </c>
      <c r="T124" s="247" t="s">
        <v>375</v>
      </c>
      <c r="U124" s="222">
        <v>0</v>
      </c>
      <c r="V124" s="222">
        <f>ROUND(E124*U124,2)</f>
        <v>0</v>
      </c>
      <c r="W124" s="222"/>
      <c r="X124" s="222" t="s">
        <v>376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377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4" t="s">
        <v>368</v>
      </c>
      <c r="B125" s="225" t="s">
        <v>93</v>
      </c>
      <c r="C125" s="251" t="s">
        <v>253</v>
      </c>
      <c r="D125" s="226"/>
      <c r="E125" s="227"/>
      <c r="F125" s="228"/>
      <c r="G125" s="228">
        <f>SUMIF(AG126:AG193,"&lt;&gt;NOR",G126:G193)</f>
        <v>0</v>
      </c>
      <c r="H125" s="228"/>
      <c r="I125" s="228">
        <f>SUM(I126:I193)</f>
        <v>0</v>
      </c>
      <c r="J125" s="228"/>
      <c r="K125" s="228">
        <f>SUM(K126:K193)</f>
        <v>0</v>
      </c>
      <c r="L125" s="228"/>
      <c r="M125" s="228">
        <f>SUM(M126:M193)</f>
        <v>0</v>
      </c>
      <c r="N125" s="228"/>
      <c r="O125" s="228">
        <f>SUM(O126:O193)</f>
        <v>472.41000000000008</v>
      </c>
      <c r="P125" s="228"/>
      <c r="Q125" s="228">
        <f>SUM(Q126:Q193)</f>
        <v>0</v>
      </c>
      <c r="R125" s="228"/>
      <c r="S125" s="228"/>
      <c r="T125" s="229"/>
      <c r="U125" s="223"/>
      <c r="V125" s="223">
        <f>SUM(V126:V193)</f>
        <v>27.470000000000002</v>
      </c>
      <c r="W125" s="223"/>
      <c r="X125" s="223"/>
      <c r="AG125" t="s">
        <v>370</v>
      </c>
    </row>
    <row r="126" spans="1:60" outlineLevel="1" x14ac:dyDescent="0.2">
      <c r="A126" s="234">
        <v>36</v>
      </c>
      <c r="B126" s="235" t="s">
        <v>1727</v>
      </c>
      <c r="C126" s="253" t="s">
        <v>1728</v>
      </c>
      <c r="D126" s="236" t="s">
        <v>511</v>
      </c>
      <c r="E126" s="237">
        <v>259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8.0960000000000004E-2</v>
      </c>
      <c r="O126" s="239">
        <f>ROUND(E126*N126,2)</f>
        <v>20.97</v>
      </c>
      <c r="P126" s="239">
        <v>0</v>
      </c>
      <c r="Q126" s="239">
        <f>ROUND(E126*P126,2)</f>
        <v>0</v>
      </c>
      <c r="R126" s="239"/>
      <c r="S126" s="239" t="s">
        <v>374</v>
      </c>
      <c r="T126" s="240" t="s">
        <v>375</v>
      </c>
      <c r="U126" s="222">
        <v>2.3E-2</v>
      </c>
      <c r="V126" s="222">
        <f>ROUND(E126*U126,2)</f>
        <v>5.96</v>
      </c>
      <c r="W126" s="222"/>
      <c r="X126" s="222" t="s">
        <v>376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377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61" t="s">
        <v>1637</v>
      </c>
      <c r="D127" s="259"/>
      <c r="E127" s="260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532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1" t="s">
        <v>1729</v>
      </c>
      <c r="D128" s="259"/>
      <c r="E128" s="260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532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1" t="s">
        <v>1730</v>
      </c>
      <c r="D129" s="259"/>
      <c r="E129" s="260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532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1731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1732</v>
      </c>
      <c r="D131" s="259"/>
      <c r="E131" s="260">
        <v>259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4">
        <v>37</v>
      </c>
      <c r="B132" s="235" t="s">
        <v>1733</v>
      </c>
      <c r="C132" s="253" t="s">
        <v>1734</v>
      </c>
      <c r="D132" s="236" t="s">
        <v>511</v>
      </c>
      <c r="E132" s="237">
        <v>149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0.19694999999999999</v>
      </c>
      <c r="O132" s="239">
        <f>ROUND(E132*N132,2)</f>
        <v>29.35</v>
      </c>
      <c r="P132" s="239">
        <v>0</v>
      </c>
      <c r="Q132" s="239">
        <f>ROUND(E132*P132,2)</f>
        <v>0</v>
      </c>
      <c r="R132" s="239"/>
      <c r="S132" s="239" t="s">
        <v>374</v>
      </c>
      <c r="T132" s="240" t="s">
        <v>375</v>
      </c>
      <c r="U132" s="222">
        <v>2.5000000000000001E-2</v>
      </c>
      <c r="V132" s="222">
        <f>ROUND(E132*U132,2)</f>
        <v>3.73</v>
      </c>
      <c r="W132" s="222"/>
      <c r="X132" s="222" t="s">
        <v>376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377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1" t="s">
        <v>1637</v>
      </c>
      <c r="D133" s="259"/>
      <c r="E133" s="260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532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1" t="s">
        <v>1730</v>
      </c>
      <c r="D134" s="259"/>
      <c r="E134" s="260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61" t="s">
        <v>1731</v>
      </c>
      <c r="D135" s="259"/>
      <c r="E135" s="260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532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1" t="s">
        <v>1735</v>
      </c>
      <c r="D136" s="259"/>
      <c r="E136" s="260">
        <v>149</v>
      </c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532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34">
        <v>38</v>
      </c>
      <c r="B137" s="235" t="s">
        <v>1736</v>
      </c>
      <c r="C137" s="253" t="s">
        <v>1737</v>
      </c>
      <c r="D137" s="236" t="s">
        <v>511</v>
      </c>
      <c r="E137" s="237">
        <v>6.9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0.38624999999999998</v>
      </c>
      <c r="O137" s="239">
        <f>ROUND(E137*N137,2)</f>
        <v>2.67</v>
      </c>
      <c r="P137" s="239">
        <v>0</v>
      </c>
      <c r="Q137" s="239">
        <f>ROUND(E137*P137,2)</f>
        <v>0</v>
      </c>
      <c r="R137" s="239"/>
      <c r="S137" s="239" t="s">
        <v>374</v>
      </c>
      <c r="T137" s="240" t="s">
        <v>375</v>
      </c>
      <c r="U137" s="222">
        <v>0</v>
      </c>
      <c r="V137" s="222">
        <f>ROUND(E137*U137,2)</f>
        <v>0</v>
      </c>
      <c r="W137" s="222"/>
      <c r="X137" s="222" t="s">
        <v>376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377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1" t="s">
        <v>1637</v>
      </c>
      <c r="D138" s="259"/>
      <c r="E138" s="260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532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1" t="s">
        <v>1738</v>
      </c>
      <c r="D139" s="259"/>
      <c r="E139" s="260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532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61" t="s">
        <v>1739</v>
      </c>
      <c r="D140" s="259"/>
      <c r="E140" s="260">
        <v>6.9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532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4">
        <v>39</v>
      </c>
      <c r="B141" s="235" t="s">
        <v>1740</v>
      </c>
      <c r="C141" s="253" t="s">
        <v>1741</v>
      </c>
      <c r="D141" s="236" t="s">
        <v>511</v>
      </c>
      <c r="E141" s="237">
        <v>107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9.8199999999999996E-2</v>
      </c>
      <c r="O141" s="239">
        <f>ROUND(E141*N141,2)</f>
        <v>10.51</v>
      </c>
      <c r="P141" s="239">
        <v>0</v>
      </c>
      <c r="Q141" s="239">
        <f>ROUND(E141*P141,2)</f>
        <v>0</v>
      </c>
      <c r="R141" s="239"/>
      <c r="S141" s="239" t="s">
        <v>374</v>
      </c>
      <c r="T141" s="240" t="s">
        <v>375</v>
      </c>
      <c r="U141" s="222">
        <v>2.1000000000000001E-2</v>
      </c>
      <c r="V141" s="222">
        <f>ROUND(E141*U141,2)</f>
        <v>2.25</v>
      </c>
      <c r="W141" s="222"/>
      <c r="X141" s="222" t="s">
        <v>376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377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1" t="s">
        <v>1637</v>
      </c>
      <c r="D142" s="259"/>
      <c r="E142" s="260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532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1" t="s">
        <v>1730</v>
      </c>
      <c r="D143" s="259"/>
      <c r="E143" s="260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532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1" t="s">
        <v>1742</v>
      </c>
      <c r="D144" s="259"/>
      <c r="E144" s="260">
        <v>107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532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4">
        <v>40</v>
      </c>
      <c r="B145" s="235" t="s">
        <v>1743</v>
      </c>
      <c r="C145" s="253" t="s">
        <v>1744</v>
      </c>
      <c r="D145" s="236" t="s">
        <v>511</v>
      </c>
      <c r="E145" s="237">
        <v>324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0.27994000000000002</v>
      </c>
      <c r="O145" s="239">
        <f>ROUND(E145*N145,2)</f>
        <v>90.7</v>
      </c>
      <c r="P145" s="239">
        <v>0</v>
      </c>
      <c r="Q145" s="239">
        <f>ROUND(E145*P145,2)</f>
        <v>0</v>
      </c>
      <c r="R145" s="239"/>
      <c r="S145" s="239" t="s">
        <v>374</v>
      </c>
      <c r="T145" s="240" t="s">
        <v>375</v>
      </c>
      <c r="U145" s="222">
        <v>0</v>
      </c>
      <c r="V145" s="222">
        <f>ROUND(E145*U145,2)</f>
        <v>0</v>
      </c>
      <c r="W145" s="222"/>
      <c r="X145" s="222" t="s">
        <v>376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377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1637</v>
      </c>
      <c r="D146" s="259"/>
      <c r="E146" s="260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1" t="s">
        <v>1729</v>
      </c>
      <c r="D147" s="259"/>
      <c r="E147" s="260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532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61" t="s">
        <v>1745</v>
      </c>
      <c r="D148" s="259"/>
      <c r="E148" s="260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532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61" t="s">
        <v>1746</v>
      </c>
      <c r="D149" s="259"/>
      <c r="E149" s="260">
        <v>324</v>
      </c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13"/>
      <c r="Z149" s="213"/>
      <c r="AA149" s="213"/>
      <c r="AB149" s="213"/>
      <c r="AC149" s="213"/>
      <c r="AD149" s="213"/>
      <c r="AE149" s="213"/>
      <c r="AF149" s="213"/>
      <c r="AG149" s="213" t="s">
        <v>532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34">
        <v>41</v>
      </c>
      <c r="B150" s="235" t="s">
        <v>1747</v>
      </c>
      <c r="C150" s="253" t="s">
        <v>1748</v>
      </c>
      <c r="D150" s="236" t="s">
        <v>511</v>
      </c>
      <c r="E150" s="237">
        <v>123.05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9">
        <v>0.378</v>
      </c>
      <c r="O150" s="239">
        <f>ROUND(E150*N150,2)</f>
        <v>46.51</v>
      </c>
      <c r="P150" s="239">
        <v>0</v>
      </c>
      <c r="Q150" s="239">
        <f>ROUND(E150*P150,2)</f>
        <v>0</v>
      </c>
      <c r="R150" s="239"/>
      <c r="S150" s="239" t="s">
        <v>374</v>
      </c>
      <c r="T150" s="240" t="s">
        <v>375</v>
      </c>
      <c r="U150" s="222">
        <v>2.9000000000000001E-2</v>
      </c>
      <c r="V150" s="222">
        <f>ROUND(E150*U150,2)</f>
        <v>3.57</v>
      </c>
      <c r="W150" s="222"/>
      <c r="X150" s="222" t="s">
        <v>376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377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1637</v>
      </c>
      <c r="D151" s="259"/>
      <c r="E151" s="260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532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1" t="s">
        <v>1749</v>
      </c>
      <c r="D152" s="259"/>
      <c r="E152" s="260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532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61" t="s">
        <v>1750</v>
      </c>
      <c r="D153" s="259"/>
      <c r="E153" s="260">
        <v>123.05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13"/>
      <c r="Z153" s="213"/>
      <c r="AA153" s="213"/>
      <c r="AB153" s="213"/>
      <c r="AC153" s="213"/>
      <c r="AD153" s="213"/>
      <c r="AE153" s="213"/>
      <c r="AF153" s="213"/>
      <c r="AG153" s="213" t="s">
        <v>532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4">
        <v>42</v>
      </c>
      <c r="B154" s="235" t="s">
        <v>1751</v>
      </c>
      <c r="C154" s="253" t="s">
        <v>1752</v>
      </c>
      <c r="D154" s="236" t="s">
        <v>511</v>
      </c>
      <c r="E154" s="237">
        <v>249.55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0.56699999999999995</v>
      </c>
      <c r="O154" s="239">
        <f>ROUND(E154*N154,2)</f>
        <v>141.49</v>
      </c>
      <c r="P154" s="239">
        <v>0</v>
      </c>
      <c r="Q154" s="239">
        <f>ROUND(E154*P154,2)</f>
        <v>0</v>
      </c>
      <c r="R154" s="239"/>
      <c r="S154" s="239" t="s">
        <v>374</v>
      </c>
      <c r="T154" s="240" t="s">
        <v>375</v>
      </c>
      <c r="U154" s="222">
        <v>0</v>
      </c>
      <c r="V154" s="222">
        <f>ROUND(E154*U154,2)</f>
        <v>0</v>
      </c>
      <c r="W154" s="222"/>
      <c r="X154" s="222" t="s">
        <v>376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377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1637</v>
      </c>
      <c r="D155" s="259"/>
      <c r="E155" s="260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1" t="s">
        <v>1753</v>
      </c>
      <c r="D156" s="259"/>
      <c r="E156" s="260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532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1" t="s">
        <v>1754</v>
      </c>
      <c r="D157" s="259"/>
      <c r="E157" s="260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532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61" t="s">
        <v>1755</v>
      </c>
      <c r="D158" s="259"/>
      <c r="E158" s="260">
        <v>249.55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532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4">
        <v>43</v>
      </c>
      <c r="B159" s="235" t="s">
        <v>1756</v>
      </c>
      <c r="C159" s="253" t="s">
        <v>1757</v>
      </c>
      <c r="D159" s="236" t="s">
        <v>511</v>
      </c>
      <c r="E159" s="237">
        <v>110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0.37190000000000001</v>
      </c>
      <c r="O159" s="239">
        <f>ROUND(E159*N159,2)</f>
        <v>40.909999999999997</v>
      </c>
      <c r="P159" s="239">
        <v>0</v>
      </c>
      <c r="Q159" s="239">
        <f>ROUND(E159*P159,2)</f>
        <v>0</v>
      </c>
      <c r="R159" s="239"/>
      <c r="S159" s="239" t="s">
        <v>374</v>
      </c>
      <c r="T159" s="240" t="s">
        <v>375</v>
      </c>
      <c r="U159" s="222">
        <v>0</v>
      </c>
      <c r="V159" s="222">
        <f>ROUND(E159*U159,2)</f>
        <v>0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377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1" t="s">
        <v>1637</v>
      </c>
      <c r="D160" s="259"/>
      <c r="E160" s="260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532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1" t="s">
        <v>1729</v>
      </c>
      <c r="D161" s="259"/>
      <c r="E161" s="260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532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1" t="s">
        <v>1758</v>
      </c>
      <c r="D162" s="259"/>
      <c r="E162" s="260">
        <v>110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532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22.5" outlineLevel="1" x14ac:dyDescent="0.2">
      <c r="A163" s="234">
        <v>44</v>
      </c>
      <c r="B163" s="235" t="s">
        <v>1759</v>
      </c>
      <c r="C163" s="253" t="s">
        <v>1760</v>
      </c>
      <c r="D163" s="236" t="s">
        <v>511</v>
      </c>
      <c r="E163" s="237">
        <v>107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0.13188</v>
      </c>
      <c r="O163" s="239">
        <f>ROUND(E163*N163,2)</f>
        <v>14.11</v>
      </c>
      <c r="P163" s="239">
        <v>0</v>
      </c>
      <c r="Q163" s="239">
        <f>ROUND(E163*P163,2)</f>
        <v>0</v>
      </c>
      <c r="R163" s="239"/>
      <c r="S163" s="239" t="s">
        <v>374</v>
      </c>
      <c r="T163" s="240" t="s">
        <v>375</v>
      </c>
      <c r="U163" s="222">
        <v>4.9000000000000002E-2</v>
      </c>
      <c r="V163" s="222">
        <f>ROUND(E163*U163,2)</f>
        <v>5.24</v>
      </c>
      <c r="W163" s="222"/>
      <c r="X163" s="222" t="s">
        <v>376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377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1" t="s">
        <v>1637</v>
      </c>
      <c r="D164" s="259"/>
      <c r="E164" s="260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532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1" t="s">
        <v>1761</v>
      </c>
      <c r="D165" s="259"/>
      <c r="E165" s="260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532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1" t="s">
        <v>1742</v>
      </c>
      <c r="D166" s="259"/>
      <c r="E166" s="260">
        <v>107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532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1">
        <v>45</v>
      </c>
      <c r="B167" s="242" t="s">
        <v>1762</v>
      </c>
      <c r="C167" s="252" t="s">
        <v>1763</v>
      </c>
      <c r="D167" s="243" t="s">
        <v>511</v>
      </c>
      <c r="E167" s="244">
        <v>127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6">
        <v>6.0099999999999997E-3</v>
      </c>
      <c r="O167" s="246">
        <f>ROUND(E167*N167,2)</f>
        <v>0.76</v>
      </c>
      <c r="P167" s="246">
        <v>0</v>
      </c>
      <c r="Q167" s="246">
        <f>ROUND(E167*P167,2)</f>
        <v>0</v>
      </c>
      <c r="R167" s="246"/>
      <c r="S167" s="246" t="s">
        <v>374</v>
      </c>
      <c r="T167" s="247" t="s">
        <v>375</v>
      </c>
      <c r="U167" s="222">
        <v>0</v>
      </c>
      <c r="V167" s="222">
        <f>ROUND(E167*U167,2)</f>
        <v>0</v>
      </c>
      <c r="W167" s="222"/>
      <c r="X167" s="222" t="s">
        <v>376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377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1">
        <v>46</v>
      </c>
      <c r="B168" s="242" t="s">
        <v>1764</v>
      </c>
      <c r="C168" s="252" t="s">
        <v>1765</v>
      </c>
      <c r="D168" s="243" t="s">
        <v>511</v>
      </c>
      <c r="E168" s="244">
        <v>127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7.1000000000000002E-4</v>
      </c>
      <c r="O168" s="246">
        <f>ROUND(E168*N168,2)</f>
        <v>0.09</v>
      </c>
      <c r="P168" s="246">
        <v>0</v>
      </c>
      <c r="Q168" s="246">
        <f>ROUND(E168*P168,2)</f>
        <v>0</v>
      </c>
      <c r="R168" s="246"/>
      <c r="S168" s="246" t="s">
        <v>374</v>
      </c>
      <c r="T168" s="247" t="s">
        <v>375</v>
      </c>
      <c r="U168" s="222">
        <v>0</v>
      </c>
      <c r="V168" s="222">
        <f>ROUND(E168*U168,2)</f>
        <v>0</v>
      </c>
      <c r="W168" s="222"/>
      <c r="X168" s="222" t="s">
        <v>376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377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34">
        <v>47</v>
      </c>
      <c r="B169" s="235" t="s">
        <v>1766</v>
      </c>
      <c r="C169" s="253" t="s">
        <v>1767</v>
      </c>
      <c r="D169" s="236" t="s">
        <v>511</v>
      </c>
      <c r="E169" s="237">
        <v>127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0.10373</v>
      </c>
      <c r="O169" s="239">
        <f>ROUND(E169*N169,2)</f>
        <v>13.17</v>
      </c>
      <c r="P169" s="239">
        <v>0</v>
      </c>
      <c r="Q169" s="239">
        <f>ROUND(E169*P169,2)</f>
        <v>0</v>
      </c>
      <c r="R169" s="239"/>
      <c r="S169" s="239" t="s">
        <v>374</v>
      </c>
      <c r="T169" s="240" t="s">
        <v>375</v>
      </c>
      <c r="U169" s="222">
        <v>0</v>
      </c>
      <c r="V169" s="222">
        <f>ROUND(E169*U169,2)</f>
        <v>0</v>
      </c>
      <c r="W169" s="222"/>
      <c r="X169" s="222" t="s">
        <v>376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377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1" t="s">
        <v>1637</v>
      </c>
      <c r="D170" s="259"/>
      <c r="E170" s="260"/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532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61" t="s">
        <v>1761</v>
      </c>
      <c r="D171" s="259"/>
      <c r="E171" s="260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  <c r="W171" s="222"/>
      <c r="X171" s="222"/>
      <c r="Y171" s="213"/>
      <c r="Z171" s="213"/>
      <c r="AA171" s="213"/>
      <c r="AB171" s="213"/>
      <c r="AC171" s="213"/>
      <c r="AD171" s="213"/>
      <c r="AE171" s="213"/>
      <c r="AF171" s="213"/>
      <c r="AG171" s="213" t="s">
        <v>532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61" t="s">
        <v>1768</v>
      </c>
      <c r="D172" s="259"/>
      <c r="E172" s="260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  <c r="W172" s="222"/>
      <c r="X172" s="222"/>
      <c r="Y172" s="213"/>
      <c r="Z172" s="213"/>
      <c r="AA172" s="213"/>
      <c r="AB172" s="213"/>
      <c r="AC172" s="213"/>
      <c r="AD172" s="213"/>
      <c r="AE172" s="213"/>
      <c r="AF172" s="213"/>
      <c r="AG172" s="213" t="s">
        <v>532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61" t="s">
        <v>1769</v>
      </c>
      <c r="D173" s="259"/>
      <c r="E173" s="260">
        <v>127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532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4">
        <v>48</v>
      </c>
      <c r="B174" s="235" t="s">
        <v>1770</v>
      </c>
      <c r="C174" s="253" t="s">
        <v>1771</v>
      </c>
      <c r="D174" s="236" t="s">
        <v>511</v>
      </c>
      <c r="E174" s="237">
        <v>6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0.74717</v>
      </c>
      <c r="O174" s="239">
        <f>ROUND(E174*N174,2)</f>
        <v>4.4800000000000004</v>
      </c>
      <c r="P174" s="239">
        <v>0</v>
      </c>
      <c r="Q174" s="239">
        <f>ROUND(E174*P174,2)</f>
        <v>0</v>
      </c>
      <c r="R174" s="239"/>
      <c r="S174" s="239" t="s">
        <v>374</v>
      </c>
      <c r="T174" s="240" t="s">
        <v>375</v>
      </c>
      <c r="U174" s="222">
        <v>0</v>
      </c>
      <c r="V174" s="222">
        <f>ROUND(E174*U174,2)</f>
        <v>0</v>
      </c>
      <c r="W174" s="222"/>
      <c r="X174" s="222" t="s">
        <v>376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377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1" t="s">
        <v>1637</v>
      </c>
      <c r="D175" s="259"/>
      <c r="E175" s="260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532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1" t="s">
        <v>1772</v>
      </c>
      <c r="D176" s="259"/>
      <c r="E176" s="260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532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61" t="s">
        <v>254</v>
      </c>
      <c r="D177" s="259"/>
      <c r="E177" s="260">
        <v>6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532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1">
        <v>49</v>
      </c>
      <c r="B178" s="242" t="s">
        <v>1773</v>
      </c>
      <c r="C178" s="252" t="s">
        <v>1774</v>
      </c>
      <c r="D178" s="243" t="s">
        <v>511</v>
      </c>
      <c r="E178" s="244">
        <v>3.5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1.0300000000000001E-3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 t="s">
        <v>374</v>
      </c>
      <c r="T178" s="247" t="s">
        <v>375</v>
      </c>
      <c r="U178" s="222">
        <v>1.6</v>
      </c>
      <c r="V178" s="222">
        <f>ROUND(E178*U178,2)</f>
        <v>5.6</v>
      </c>
      <c r="W178" s="222"/>
      <c r="X178" s="222" t="s">
        <v>376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377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41">
        <v>50</v>
      </c>
      <c r="B179" s="242" t="s">
        <v>1775</v>
      </c>
      <c r="C179" s="252" t="s">
        <v>1776</v>
      </c>
      <c r="D179" s="243" t="s">
        <v>511</v>
      </c>
      <c r="E179" s="244">
        <v>3.5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0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 t="s">
        <v>374</v>
      </c>
      <c r="T179" s="247" t="s">
        <v>375</v>
      </c>
      <c r="U179" s="222">
        <v>0.32</v>
      </c>
      <c r="V179" s="222">
        <f>ROUND(E179*U179,2)</f>
        <v>1.1200000000000001</v>
      </c>
      <c r="W179" s="222"/>
      <c r="X179" s="222" t="s">
        <v>376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377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4">
        <v>51</v>
      </c>
      <c r="B180" s="235" t="s">
        <v>1777</v>
      </c>
      <c r="C180" s="253" t="s">
        <v>1778</v>
      </c>
      <c r="D180" s="236" t="s">
        <v>511</v>
      </c>
      <c r="E180" s="237">
        <v>107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8.4250000000000005E-2</v>
      </c>
      <c r="O180" s="239">
        <f>ROUND(E180*N180,2)</f>
        <v>9.01</v>
      </c>
      <c r="P180" s="239">
        <v>0</v>
      </c>
      <c r="Q180" s="239">
        <f>ROUND(E180*P180,2)</f>
        <v>0</v>
      </c>
      <c r="R180" s="239"/>
      <c r="S180" s="239" t="s">
        <v>374</v>
      </c>
      <c r="T180" s="240" t="s">
        <v>375</v>
      </c>
      <c r="U180" s="222">
        <v>0</v>
      </c>
      <c r="V180" s="222">
        <f>ROUND(E180*U180,2)</f>
        <v>0</v>
      </c>
      <c r="W180" s="222"/>
      <c r="X180" s="222" t="s">
        <v>376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377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61" t="s">
        <v>1637</v>
      </c>
      <c r="D181" s="259"/>
      <c r="E181" s="260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13"/>
      <c r="Z181" s="213"/>
      <c r="AA181" s="213"/>
      <c r="AB181" s="213"/>
      <c r="AC181" s="213"/>
      <c r="AD181" s="213"/>
      <c r="AE181" s="213"/>
      <c r="AF181" s="213"/>
      <c r="AG181" s="213" t="s">
        <v>532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1730</v>
      </c>
      <c r="D182" s="259"/>
      <c r="E182" s="260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532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1" t="s">
        <v>1742</v>
      </c>
      <c r="D183" s="259"/>
      <c r="E183" s="260">
        <v>107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532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4">
        <v>52</v>
      </c>
      <c r="B184" s="235" t="s">
        <v>1779</v>
      </c>
      <c r="C184" s="253" t="s">
        <v>1780</v>
      </c>
      <c r="D184" s="236" t="s">
        <v>511</v>
      </c>
      <c r="E184" s="237">
        <v>117.7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0.14000000000000001</v>
      </c>
      <c r="O184" s="239">
        <f>ROUND(E184*N184,2)</f>
        <v>16.48</v>
      </c>
      <c r="P184" s="239">
        <v>0</v>
      </c>
      <c r="Q184" s="239">
        <f>ROUND(E184*P184,2)</f>
        <v>0</v>
      </c>
      <c r="R184" s="239"/>
      <c r="S184" s="239" t="s">
        <v>374</v>
      </c>
      <c r="T184" s="240" t="s">
        <v>375</v>
      </c>
      <c r="U184" s="222">
        <v>0</v>
      </c>
      <c r="V184" s="222">
        <f>ROUND(E184*U184,2)</f>
        <v>0</v>
      </c>
      <c r="W184" s="222"/>
      <c r="X184" s="222" t="s">
        <v>587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588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1" t="s">
        <v>1781</v>
      </c>
      <c r="D185" s="259"/>
      <c r="E185" s="260"/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532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61" t="s">
        <v>1782</v>
      </c>
      <c r="D186" s="259"/>
      <c r="E186" s="260">
        <v>117.7</v>
      </c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2"/>
      <c r="W186" s="222"/>
      <c r="X186" s="222"/>
      <c r="Y186" s="213"/>
      <c r="Z186" s="213"/>
      <c r="AA186" s="213"/>
      <c r="AB186" s="213"/>
      <c r="AC186" s="213"/>
      <c r="AD186" s="213"/>
      <c r="AE186" s="213"/>
      <c r="AF186" s="213"/>
      <c r="AG186" s="213" t="s">
        <v>532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4">
        <v>53</v>
      </c>
      <c r="B187" s="235" t="s">
        <v>1783</v>
      </c>
      <c r="C187" s="253" t="s">
        <v>1784</v>
      </c>
      <c r="D187" s="236" t="s">
        <v>511</v>
      </c>
      <c r="E187" s="237">
        <v>110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8.5650000000000004E-2</v>
      </c>
      <c r="O187" s="239">
        <f>ROUND(E187*N187,2)</f>
        <v>9.42</v>
      </c>
      <c r="P187" s="239">
        <v>0</v>
      </c>
      <c r="Q187" s="239">
        <f>ROUND(E187*P187,2)</f>
        <v>0</v>
      </c>
      <c r="R187" s="239"/>
      <c r="S187" s="239" t="s">
        <v>374</v>
      </c>
      <c r="T187" s="240" t="s">
        <v>375</v>
      </c>
      <c r="U187" s="222">
        <v>0</v>
      </c>
      <c r="V187" s="222">
        <f>ROUND(E187*U187,2)</f>
        <v>0</v>
      </c>
      <c r="W187" s="222"/>
      <c r="X187" s="222" t="s">
        <v>376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377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1" t="s">
        <v>1637</v>
      </c>
      <c r="D188" s="259"/>
      <c r="E188" s="260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532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61" t="s">
        <v>1729</v>
      </c>
      <c r="D189" s="259"/>
      <c r="E189" s="260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532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1" t="s">
        <v>1758</v>
      </c>
      <c r="D190" s="259"/>
      <c r="E190" s="260">
        <v>110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532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4">
        <v>54</v>
      </c>
      <c r="B191" s="235" t="s">
        <v>1785</v>
      </c>
      <c r="C191" s="253" t="s">
        <v>1786</v>
      </c>
      <c r="D191" s="236" t="s">
        <v>511</v>
      </c>
      <c r="E191" s="237">
        <v>121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0.18</v>
      </c>
      <c r="O191" s="239">
        <f>ROUND(E191*N191,2)</f>
        <v>21.78</v>
      </c>
      <c r="P191" s="239">
        <v>0</v>
      </c>
      <c r="Q191" s="239">
        <f>ROUND(E191*P191,2)</f>
        <v>0</v>
      </c>
      <c r="R191" s="239"/>
      <c r="S191" s="239" t="s">
        <v>374</v>
      </c>
      <c r="T191" s="240" t="s">
        <v>375</v>
      </c>
      <c r="U191" s="222">
        <v>0</v>
      </c>
      <c r="V191" s="222">
        <f>ROUND(E191*U191,2)</f>
        <v>0</v>
      </c>
      <c r="W191" s="222"/>
      <c r="X191" s="222" t="s">
        <v>587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588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61" t="s">
        <v>1787</v>
      </c>
      <c r="D192" s="259"/>
      <c r="E192" s="260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532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61" t="s">
        <v>1788</v>
      </c>
      <c r="D193" s="259"/>
      <c r="E193" s="260">
        <v>121</v>
      </c>
      <c r="F193" s="222"/>
      <c r="G193" s="222"/>
      <c r="H193" s="222"/>
      <c r="I193" s="222"/>
      <c r="J193" s="222"/>
      <c r="K193" s="222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  <c r="W193" s="222"/>
      <c r="X193" s="222"/>
      <c r="Y193" s="213"/>
      <c r="Z193" s="213"/>
      <c r="AA193" s="213"/>
      <c r="AB193" s="213"/>
      <c r="AC193" s="213"/>
      <c r="AD193" s="213"/>
      <c r="AE193" s="213"/>
      <c r="AF193" s="213"/>
      <c r="AG193" s="213" t="s">
        <v>532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x14ac:dyDescent="0.2">
      <c r="A194" s="224" t="s">
        <v>368</v>
      </c>
      <c r="B194" s="225" t="s">
        <v>254</v>
      </c>
      <c r="C194" s="251" t="s">
        <v>255</v>
      </c>
      <c r="D194" s="226"/>
      <c r="E194" s="227"/>
      <c r="F194" s="228"/>
      <c r="G194" s="228">
        <f>SUMIF(AG195:AG198,"&lt;&gt;NOR",G195:G198)</f>
        <v>0</v>
      </c>
      <c r="H194" s="228"/>
      <c r="I194" s="228">
        <f>SUM(I195:I198)</f>
        <v>0</v>
      </c>
      <c r="J194" s="228"/>
      <c r="K194" s="228">
        <f>SUM(K195:K198)</f>
        <v>0</v>
      </c>
      <c r="L194" s="228"/>
      <c r="M194" s="228">
        <f>SUM(M195:M198)</f>
        <v>0</v>
      </c>
      <c r="N194" s="228"/>
      <c r="O194" s="228">
        <f>SUM(O195:O198)</f>
        <v>11.91</v>
      </c>
      <c r="P194" s="228"/>
      <c r="Q194" s="228">
        <f>SUM(Q195:Q198)</f>
        <v>0</v>
      </c>
      <c r="R194" s="228"/>
      <c r="S194" s="228"/>
      <c r="T194" s="229"/>
      <c r="U194" s="223"/>
      <c r="V194" s="223">
        <f>SUM(V195:V198)</f>
        <v>0</v>
      </c>
      <c r="W194" s="223"/>
      <c r="X194" s="223"/>
      <c r="AG194" t="s">
        <v>370</v>
      </c>
    </row>
    <row r="195" spans="1:60" outlineLevel="1" x14ac:dyDescent="0.2">
      <c r="A195" s="234">
        <v>55</v>
      </c>
      <c r="B195" s="235" t="s">
        <v>1789</v>
      </c>
      <c r="C195" s="253" t="s">
        <v>1790</v>
      </c>
      <c r="D195" s="236" t="s">
        <v>511</v>
      </c>
      <c r="E195" s="237">
        <v>42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0.28361999999999998</v>
      </c>
      <c r="O195" s="239">
        <f>ROUND(E195*N195,2)</f>
        <v>11.91</v>
      </c>
      <c r="P195" s="239">
        <v>0</v>
      </c>
      <c r="Q195" s="239">
        <f>ROUND(E195*P195,2)</f>
        <v>0</v>
      </c>
      <c r="R195" s="239"/>
      <c r="S195" s="239" t="s">
        <v>374</v>
      </c>
      <c r="T195" s="240" t="s">
        <v>375</v>
      </c>
      <c r="U195" s="222">
        <v>0</v>
      </c>
      <c r="V195" s="222">
        <f>ROUND(E195*U195,2)</f>
        <v>0</v>
      </c>
      <c r="W195" s="222"/>
      <c r="X195" s="222" t="s">
        <v>376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377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1" t="s">
        <v>1637</v>
      </c>
      <c r="D196" s="259"/>
      <c r="E196" s="260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532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1" t="s">
        <v>1731</v>
      </c>
      <c r="D197" s="259"/>
      <c r="E197" s="260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532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1" t="s">
        <v>1791</v>
      </c>
      <c r="D198" s="259"/>
      <c r="E198" s="260">
        <v>42</v>
      </c>
      <c r="F198" s="222"/>
      <c r="G198" s="22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532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x14ac:dyDescent="0.2">
      <c r="A199" s="224" t="s">
        <v>368</v>
      </c>
      <c r="B199" s="225" t="s">
        <v>97</v>
      </c>
      <c r="C199" s="251" t="s">
        <v>258</v>
      </c>
      <c r="D199" s="226"/>
      <c r="E199" s="227"/>
      <c r="F199" s="228"/>
      <c r="G199" s="228">
        <f>SUMIF(AG200:AG252,"&lt;&gt;NOR",G200:G252)</f>
        <v>0</v>
      </c>
      <c r="H199" s="228"/>
      <c r="I199" s="228">
        <f>SUM(I200:I252)</f>
        <v>0</v>
      </c>
      <c r="J199" s="228"/>
      <c r="K199" s="228">
        <f>SUM(K200:K252)</f>
        <v>0</v>
      </c>
      <c r="L199" s="228"/>
      <c r="M199" s="228">
        <f>SUM(M200:M252)</f>
        <v>0</v>
      </c>
      <c r="N199" s="228"/>
      <c r="O199" s="228">
        <f>SUM(O200:O252)</f>
        <v>57.360000000000007</v>
      </c>
      <c r="P199" s="228"/>
      <c r="Q199" s="228">
        <f>SUM(Q200:Q252)</f>
        <v>118.49000000000001</v>
      </c>
      <c r="R199" s="228"/>
      <c r="S199" s="228"/>
      <c r="T199" s="229"/>
      <c r="U199" s="223"/>
      <c r="V199" s="223">
        <f>SUM(V200:V252)</f>
        <v>413.35</v>
      </c>
      <c r="W199" s="223"/>
      <c r="X199" s="223"/>
      <c r="AG199" t="s">
        <v>370</v>
      </c>
    </row>
    <row r="200" spans="1:60" outlineLevel="1" x14ac:dyDescent="0.2">
      <c r="A200" s="234">
        <v>56</v>
      </c>
      <c r="B200" s="235" t="s">
        <v>1792</v>
      </c>
      <c r="C200" s="253" t="s">
        <v>1793</v>
      </c>
      <c r="D200" s="236" t="s">
        <v>530</v>
      </c>
      <c r="E200" s="237">
        <v>53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0.15540000000000001</v>
      </c>
      <c r="O200" s="239">
        <f>ROUND(E200*N200,2)</f>
        <v>8.24</v>
      </c>
      <c r="P200" s="239">
        <v>0</v>
      </c>
      <c r="Q200" s="239">
        <f>ROUND(E200*P200,2)</f>
        <v>0</v>
      </c>
      <c r="R200" s="239"/>
      <c r="S200" s="239" t="s">
        <v>374</v>
      </c>
      <c r="T200" s="240" t="s">
        <v>375</v>
      </c>
      <c r="U200" s="222">
        <v>0</v>
      </c>
      <c r="V200" s="222">
        <f>ROUND(E200*U200,2)</f>
        <v>0</v>
      </c>
      <c r="W200" s="222"/>
      <c r="X200" s="222" t="s">
        <v>376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377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1" t="s">
        <v>1637</v>
      </c>
      <c r="D201" s="259"/>
      <c r="E201" s="260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532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61" t="s">
        <v>1794</v>
      </c>
      <c r="D202" s="259"/>
      <c r="E202" s="260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532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1" t="s">
        <v>1795</v>
      </c>
      <c r="D203" s="259"/>
      <c r="E203" s="260">
        <v>53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532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34">
        <v>57</v>
      </c>
      <c r="B204" s="235" t="s">
        <v>1796</v>
      </c>
      <c r="C204" s="253" t="s">
        <v>1797</v>
      </c>
      <c r="D204" s="236" t="s">
        <v>373</v>
      </c>
      <c r="E204" s="237">
        <v>58.3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8.2100000000000006E-2</v>
      </c>
      <c r="O204" s="239">
        <f>ROUND(E204*N204,2)</f>
        <v>4.79</v>
      </c>
      <c r="P204" s="239">
        <v>0</v>
      </c>
      <c r="Q204" s="239">
        <f>ROUND(E204*P204,2)</f>
        <v>0</v>
      </c>
      <c r="R204" s="239"/>
      <c r="S204" s="239" t="s">
        <v>374</v>
      </c>
      <c r="T204" s="240" t="s">
        <v>375</v>
      </c>
      <c r="U204" s="222">
        <v>0</v>
      </c>
      <c r="V204" s="222">
        <f>ROUND(E204*U204,2)</f>
        <v>0</v>
      </c>
      <c r="W204" s="222"/>
      <c r="X204" s="222" t="s">
        <v>587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588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1798</v>
      </c>
      <c r="D205" s="259"/>
      <c r="E205" s="260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532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61" t="s">
        <v>1799</v>
      </c>
      <c r="D206" s="259"/>
      <c r="E206" s="260">
        <v>58.3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532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22.5" outlineLevel="1" x14ac:dyDescent="0.2">
      <c r="A207" s="234">
        <v>58</v>
      </c>
      <c r="B207" s="235" t="s">
        <v>1800</v>
      </c>
      <c r="C207" s="253" t="s">
        <v>1801</v>
      </c>
      <c r="D207" s="236" t="s">
        <v>530</v>
      </c>
      <c r="E207" s="237">
        <v>82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0.1295</v>
      </c>
      <c r="O207" s="239">
        <f>ROUND(E207*N207,2)</f>
        <v>10.62</v>
      </c>
      <c r="P207" s="239">
        <v>0</v>
      </c>
      <c r="Q207" s="239">
        <f>ROUND(E207*P207,2)</f>
        <v>0</v>
      </c>
      <c r="R207" s="239"/>
      <c r="S207" s="239" t="s">
        <v>374</v>
      </c>
      <c r="T207" s="240" t="s">
        <v>375</v>
      </c>
      <c r="U207" s="222">
        <v>0</v>
      </c>
      <c r="V207" s="222">
        <f>ROUND(E207*U207,2)</f>
        <v>0</v>
      </c>
      <c r="W207" s="222"/>
      <c r="X207" s="222" t="s">
        <v>376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377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1" t="s">
        <v>1637</v>
      </c>
      <c r="D208" s="259"/>
      <c r="E208" s="260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532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1" t="s">
        <v>1802</v>
      </c>
      <c r="D209" s="259"/>
      <c r="E209" s="260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532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61" t="s">
        <v>1803</v>
      </c>
      <c r="D210" s="259"/>
      <c r="E210" s="260">
        <v>82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532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4">
        <v>59</v>
      </c>
      <c r="B211" s="235" t="s">
        <v>1804</v>
      </c>
      <c r="C211" s="253" t="s">
        <v>1805</v>
      </c>
      <c r="D211" s="236" t="s">
        <v>373</v>
      </c>
      <c r="E211" s="237">
        <v>90.2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4.4999999999999998E-2</v>
      </c>
      <c r="O211" s="239">
        <f>ROUND(E211*N211,2)</f>
        <v>4.0599999999999996</v>
      </c>
      <c r="P211" s="239">
        <v>0</v>
      </c>
      <c r="Q211" s="239">
        <f>ROUND(E211*P211,2)</f>
        <v>0</v>
      </c>
      <c r="R211" s="239"/>
      <c r="S211" s="239" t="s">
        <v>374</v>
      </c>
      <c r="T211" s="240" t="s">
        <v>375</v>
      </c>
      <c r="U211" s="222">
        <v>0</v>
      </c>
      <c r="V211" s="222">
        <f>ROUND(E211*U211,2)</f>
        <v>0</v>
      </c>
      <c r="W211" s="222"/>
      <c r="X211" s="222" t="s">
        <v>587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588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1" t="s">
        <v>1806</v>
      </c>
      <c r="D212" s="259"/>
      <c r="E212" s="260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532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61" t="s">
        <v>1807</v>
      </c>
      <c r="D213" s="259"/>
      <c r="E213" s="260">
        <v>90.2</v>
      </c>
      <c r="F213" s="222"/>
      <c r="G213" s="222"/>
      <c r="H213" s="222"/>
      <c r="I213" s="222"/>
      <c r="J213" s="222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2"/>
      <c r="W213" s="222"/>
      <c r="X213" s="222"/>
      <c r="Y213" s="213"/>
      <c r="Z213" s="213"/>
      <c r="AA213" s="213"/>
      <c r="AB213" s="213"/>
      <c r="AC213" s="213"/>
      <c r="AD213" s="213"/>
      <c r="AE213" s="213"/>
      <c r="AF213" s="213"/>
      <c r="AG213" s="213" t="s">
        <v>532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41">
        <v>60</v>
      </c>
      <c r="B214" s="242" t="s">
        <v>1808</v>
      </c>
      <c r="C214" s="252" t="s">
        <v>1809</v>
      </c>
      <c r="D214" s="243" t="s">
        <v>1188</v>
      </c>
      <c r="E214" s="244">
        <v>8.5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2.4289999999999998</v>
      </c>
      <c r="O214" s="246">
        <f>ROUND(E214*N214,2)</f>
        <v>20.65</v>
      </c>
      <c r="P214" s="246">
        <v>0</v>
      </c>
      <c r="Q214" s="246">
        <f>ROUND(E214*P214,2)</f>
        <v>0</v>
      </c>
      <c r="R214" s="246"/>
      <c r="S214" s="246" t="s">
        <v>374</v>
      </c>
      <c r="T214" s="247" t="s">
        <v>375</v>
      </c>
      <c r="U214" s="222">
        <v>0</v>
      </c>
      <c r="V214" s="222">
        <f>ROUND(E214*U214,2)</f>
        <v>0</v>
      </c>
      <c r="W214" s="222"/>
      <c r="X214" s="222" t="s">
        <v>587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588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41">
        <v>61</v>
      </c>
      <c r="B215" s="242" t="s">
        <v>1810</v>
      </c>
      <c r="C215" s="252" t="s">
        <v>1811</v>
      </c>
      <c r="D215" s="243" t="s">
        <v>550</v>
      </c>
      <c r="E215" s="244">
        <v>0.09</v>
      </c>
      <c r="F215" s="245"/>
      <c r="G215" s="246">
        <f>ROUND(E215*F215,2)</f>
        <v>0</v>
      </c>
      <c r="H215" s="245"/>
      <c r="I215" s="246">
        <f>ROUND(E215*H215,2)</f>
        <v>0</v>
      </c>
      <c r="J215" s="245"/>
      <c r="K215" s="246">
        <f>ROUND(E215*J215,2)</f>
        <v>0</v>
      </c>
      <c r="L215" s="246">
        <v>21</v>
      </c>
      <c r="M215" s="246">
        <f>G215*(1+L215/100)</f>
        <v>0</v>
      </c>
      <c r="N215" s="246">
        <v>1.0152300000000001</v>
      </c>
      <c r="O215" s="246">
        <f>ROUND(E215*N215,2)</f>
        <v>0.09</v>
      </c>
      <c r="P215" s="246">
        <v>0</v>
      </c>
      <c r="Q215" s="246">
        <f>ROUND(E215*P215,2)</f>
        <v>0</v>
      </c>
      <c r="R215" s="246"/>
      <c r="S215" s="246" t="s">
        <v>374</v>
      </c>
      <c r="T215" s="247" t="s">
        <v>375</v>
      </c>
      <c r="U215" s="222">
        <v>0</v>
      </c>
      <c r="V215" s="222">
        <f>ROUND(E215*U215,2)</f>
        <v>0</v>
      </c>
      <c r="W215" s="222"/>
      <c r="X215" s="222" t="s">
        <v>376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377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34">
        <v>62</v>
      </c>
      <c r="B216" s="235" t="s">
        <v>1812</v>
      </c>
      <c r="C216" s="253" t="s">
        <v>1813</v>
      </c>
      <c r="D216" s="236" t="s">
        <v>530</v>
      </c>
      <c r="E216" s="237">
        <v>29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0.11808</v>
      </c>
      <c r="O216" s="239">
        <f>ROUND(E216*N216,2)</f>
        <v>3.42</v>
      </c>
      <c r="P216" s="239">
        <v>0</v>
      </c>
      <c r="Q216" s="239">
        <f>ROUND(E216*P216,2)</f>
        <v>0</v>
      </c>
      <c r="R216" s="239"/>
      <c r="S216" s="239" t="s">
        <v>374</v>
      </c>
      <c r="T216" s="240" t="s">
        <v>375</v>
      </c>
      <c r="U216" s="222">
        <v>0</v>
      </c>
      <c r="V216" s="222">
        <f>ROUND(E216*U216,2)</f>
        <v>0</v>
      </c>
      <c r="W216" s="222"/>
      <c r="X216" s="222" t="s">
        <v>376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377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1" t="s">
        <v>1814</v>
      </c>
      <c r="D217" s="259"/>
      <c r="E217" s="260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532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1" t="s">
        <v>1815</v>
      </c>
      <c r="D218" s="259"/>
      <c r="E218" s="260">
        <v>29</v>
      </c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532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34">
        <v>63</v>
      </c>
      <c r="B219" s="235" t="s">
        <v>1816</v>
      </c>
      <c r="C219" s="253" t="s">
        <v>1817</v>
      </c>
      <c r="D219" s="236" t="s">
        <v>373</v>
      </c>
      <c r="E219" s="237">
        <v>127.6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4.2999999999999997E-2</v>
      </c>
      <c r="O219" s="239">
        <f>ROUND(E219*N219,2)</f>
        <v>5.49</v>
      </c>
      <c r="P219" s="239">
        <v>0</v>
      </c>
      <c r="Q219" s="239">
        <f>ROUND(E219*P219,2)</f>
        <v>0</v>
      </c>
      <c r="R219" s="239"/>
      <c r="S219" s="239" t="s">
        <v>374</v>
      </c>
      <c r="T219" s="240" t="s">
        <v>375</v>
      </c>
      <c r="U219" s="222">
        <v>0</v>
      </c>
      <c r="V219" s="222">
        <f>ROUND(E219*U219,2)</f>
        <v>0</v>
      </c>
      <c r="W219" s="222"/>
      <c r="X219" s="222" t="s">
        <v>587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588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61" t="s">
        <v>1818</v>
      </c>
      <c r="D220" s="259"/>
      <c r="E220" s="260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  <c r="W220" s="222"/>
      <c r="X220" s="222"/>
      <c r="Y220" s="213"/>
      <c r="Z220" s="213"/>
      <c r="AA220" s="213"/>
      <c r="AB220" s="213"/>
      <c r="AC220" s="213"/>
      <c r="AD220" s="213"/>
      <c r="AE220" s="213"/>
      <c r="AF220" s="213"/>
      <c r="AG220" s="213" t="s">
        <v>532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1" t="s">
        <v>1819</v>
      </c>
      <c r="D221" s="259"/>
      <c r="E221" s="260">
        <v>127.6</v>
      </c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532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4">
        <v>64</v>
      </c>
      <c r="B222" s="235" t="s">
        <v>1820</v>
      </c>
      <c r="C222" s="253" t="s">
        <v>1821</v>
      </c>
      <c r="D222" s="236" t="s">
        <v>1188</v>
      </c>
      <c r="E222" s="237">
        <v>2.2999999999999998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0</v>
      </c>
      <c r="O222" s="239">
        <f>ROUND(E222*N222,2)</f>
        <v>0</v>
      </c>
      <c r="P222" s="239">
        <v>2</v>
      </c>
      <c r="Q222" s="239">
        <f>ROUND(E222*P222,2)</f>
        <v>4.5999999999999996</v>
      </c>
      <c r="R222" s="239"/>
      <c r="S222" s="239" t="s">
        <v>374</v>
      </c>
      <c r="T222" s="240" t="s">
        <v>375</v>
      </c>
      <c r="U222" s="222">
        <v>6.4359999999999999</v>
      </c>
      <c r="V222" s="222">
        <f>ROUND(E222*U222,2)</f>
        <v>14.8</v>
      </c>
      <c r="W222" s="222"/>
      <c r="X222" s="222" t="s">
        <v>376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377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1" t="s">
        <v>1612</v>
      </c>
      <c r="D223" s="259"/>
      <c r="E223" s="260"/>
      <c r="F223" s="222"/>
      <c r="G223" s="222"/>
      <c r="H223" s="222"/>
      <c r="I223" s="222"/>
      <c r="J223" s="222"/>
      <c r="K223" s="222"/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  <c r="W223" s="222"/>
      <c r="X223" s="222"/>
      <c r="Y223" s="213"/>
      <c r="Z223" s="213"/>
      <c r="AA223" s="213"/>
      <c r="AB223" s="213"/>
      <c r="AC223" s="213"/>
      <c r="AD223" s="213"/>
      <c r="AE223" s="213"/>
      <c r="AF223" s="213"/>
      <c r="AG223" s="213" t="s">
        <v>532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61" t="s">
        <v>1822</v>
      </c>
      <c r="D224" s="259"/>
      <c r="E224" s="260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13"/>
      <c r="Z224" s="213"/>
      <c r="AA224" s="213"/>
      <c r="AB224" s="213"/>
      <c r="AC224" s="213"/>
      <c r="AD224" s="213"/>
      <c r="AE224" s="213"/>
      <c r="AF224" s="213"/>
      <c r="AG224" s="213" t="s">
        <v>532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1" t="s">
        <v>1823</v>
      </c>
      <c r="D225" s="259"/>
      <c r="E225" s="260">
        <v>2.2999999999999998</v>
      </c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532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4">
        <v>65</v>
      </c>
      <c r="B226" s="235" t="s">
        <v>1824</v>
      </c>
      <c r="C226" s="253" t="s">
        <v>1825</v>
      </c>
      <c r="D226" s="236" t="s">
        <v>1188</v>
      </c>
      <c r="E226" s="237">
        <v>10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2.4</v>
      </c>
      <c r="Q226" s="239">
        <f>ROUND(E226*P226,2)</f>
        <v>24</v>
      </c>
      <c r="R226" s="239"/>
      <c r="S226" s="239" t="s">
        <v>374</v>
      </c>
      <c r="T226" s="240" t="s">
        <v>375</v>
      </c>
      <c r="U226" s="222">
        <v>13.301</v>
      </c>
      <c r="V226" s="222">
        <f>ROUND(E226*U226,2)</f>
        <v>133.01</v>
      </c>
      <c r="W226" s="222"/>
      <c r="X226" s="222" t="s">
        <v>376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377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61" t="s">
        <v>1612</v>
      </c>
      <c r="D227" s="259"/>
      <c r="E227" s="260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13"/>
      <c r="Z227" s="213"/>
      <c r="AA227" s="213"/>
      <c r="AB227" s="213"/>
      <c r="AC227" s="213"/>
      <c r="AD227" s="213"/>
      <c r="AE227" s="213"/>
      <c r="AF227" s="213"/>
      <c r="AG227" s="213" t="s">
        <v>532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1" t="s">
        <v>1826</v>
      </c>
      <c r="D228" s="259"/>
      <c r="E228" s="260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532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61" t="s">
        <v>49</v>
      </c>
      <c r="D229" s="259"/>
      <c r="E229" s="260">
        <v>10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532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34">
        <v>66</v>
      </c>
      <c r="B230" s="235" t="s">
        <v>1827</v>
      </c>
      <c r="C230" s="253" t="s">
        <v>1828</v>
      </c>
      <c r="D230" s="236" t="s">
        <v>1188</v>
      </c>
      <c r="E230" s="237">
        <v>31.24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2.4</v>
      </c>
      <c r="Q230" s="239">
        <f>ROUND(E230*P230,2)</f>
        <v>74.98</v>
      </c>
      <c r="R230" s="239"/>
      <c r="S230" s="239" t="s">
        <v>374</v>
      </c>
      <c r="T230" s="240" t="s">
        <v>375</v>
      </c>
      <c r="U230" s="222">
        <v>8.5</v>
      </c>
      <c r="V230" s="222">
        <f>ROUND(E230*U230,2)</f>
        <v>265.54000000000002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1" t="s">
        <v>1612</v>
      </c>
      <c r="D231" s="259"/>
      <c r="E231" s="260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532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1" t="s">
        <v>1829</v>
      </c>
      <c r="D232" s="259"/>
      <c r="E232" s="260"/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532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61" t="s">
        <v>1830</v>
      </c>
      <c r="D233" s="259"/>
      <c r="E233" s="260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13"/>
      <c r="Z233" s="213"/>
      <c r="AA233" s="213"/>
      <c r="AB233" s="213"/>
      <c r="AC233" s="213"/>
      <c r="AD233" s="213"/>
      <c r="AE233" s="213"/>
      <c r="AF233" s="213"/>
      <c r="AG233" s="213" t="s">
        <v>532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1" t="s">
        <v>1831</v>
      </c>
      <c r="D234" s="259"/>
      <c r="E234" s="260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532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1" t="s">
        <v>1832</v>
      </c>
      <c r="D235" s="259"/>
      <c r="E235" s="260">
        <v>31.24</v>
      </c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532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34">
        <v>67</v>
      </c>
      <c r="B236" s="235" t="s">
        <v>1833</v>
      </c>
      <c r="C236" s="253" t="s">
        <v>1834</v>
      </c>
      <c r="D236" s="236" t="s">
        <v>530</v>
      </c>
      <c r="E236" s="237">
        <v>45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0</v>
      </c>
      <c r="O236" s="239">
        <f>ROUND(E236*N236,2)</f>
        <v>0</v>
      </c>
      <c r="P236" s="239">
        <v>0.25</v>
      </c>
      <c r="Q236" s="239">
        <f>ROUND(E236*P236,2)</f>
        <v>11.25</v>
      </c>
      <c r="R236" s="239"/>
      <c r="S236" s="239" t="s">
        <v>374</v>
      </c>
      <c r="T236" s="240" t="s">
        <v>375</v>
      </c>
      <c r="U236" s="222">
        <v>0</v>
      </c>
      <c r="V236" s="222">
        <f>ROUND(E236*U236,2)</f>
        <v>0</v>
      </c>
      <c r="W236" s="222"/>
      <c r="X236" s="222" t="s">
        <v>376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377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1" t="s">
        <v>1835</v>
      </c>
      <c r="D237" s="259"/>
      <c r="E237" s="260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532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61" t="s">
        <v>1836</v>
      </c>
      <c r="D238" s="259"/>
      <c r="E238" s="260">
        <v>45</v>
      </c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532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4">
        <v>68</v>
      </c>
      <c r="B239" s="235" t="s">
        <v>1837</v>
      </c>
      <c r="C239" s="253" t="s">
        <v>1838</v>
      </c>
      <c r="D239" s="236" t="s">
        <v>373</v>
      </c>
      <c r="E239" s="237">
        <v>46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6.5699999999999995E-2</v>
      </c>
      <c r="Q239" s="239">
        <f>ROUND(E239*P239,2)</f>
        <v>3.02</v>
      </c>
      <c r="R239" s="239"/>
      <c r="S239" s="239" t="s">
        <v>374</v>
      </c>
      <c r="T239" s="240" t="s">
        <v>375</v>
      </c>
      <c r="U239" s="222">
        <v>0</v>
      </c>
      <c r="V239" s="222">
        <f>ROUND(E239*U239,2)</f>
        <v>0</v>
      </c>
      <c r="W239" s="222"/>
      <c r="X239" s="222" t="s">
        <v>376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377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1" t="s">
        <v>1612</v>
      </c>
      <c r="D240" s="259"/>
      <c r="E240" s="260"/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532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61" t="s">
        <v>1839</v>
      </c>
      <c r="D241" s="259"/>
      <c r="E241" s="260"/>
      <c r="F241" s="222"/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  <c r="X241" s="222"/>
      <c r="Y241" s="213"/>
      <c r="Z241" s="213"/>
      <c r="AA241" s="213"/>
      <c r="AB241" s="213"/>
      <c r="AC241" s="213"/>
      <c r="AD241" s="213"/>
      <c r="AE241" s="213"/>
      <c r="AF241" s="213"/>
      <c r="AG241" s="213" t="s">
        <v>532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61" t="s">
        <v>1840</v>
      </c>
      <c r="D242" s="259"/>
      <c r="E242" s="260">
        <v>46</v>
      </c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532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4">
        <v>69</v>
      </c>
      <c r="B243" s="235" t="s">
        <v>1841</v>
      </c>
      <c r="C243" s="253" t="s">
        <v>1842</v>
      </c>
      <c r="D243" s="236" t="s">
        <v>530</v>
      </c>
      <c r="E243" s="237">
        <v>85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0</v>
      </c>
      <c r="O243" s="239">
        <f>ROUND(E243*N243,2)</f>
        <v>0</v>
      </c>
      <c r="P243" s="239">
        <v>1.98E-3</v>
      </c>
      <c r="Q243" s="239">
        <f>ROUND(E243*P243,2)</f>
        <v>0.17</v>
      </c>
      <c r="R243" s="239"/>
      <c r="S243" s="239" t="s">
        <v>374</v>
      </c>
      <c r="T243" s="240" t="s">
        <v>375</v>
      </c>
      <c r="U243" s="222">
        <v>0</v>
      </c>
      <c r="V243" s="222">
        <f>ROUND(E243*U243,2)</f>
        <v>0</v>
      </c>
      <c r="W243" s="222"/>
      <c r="X243" s="222" t="s">
        <v>376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377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1" t="s">
        <v>1843</v>
      </c>
      <c r="D244" s="259"/>
      <c r="E244" s="260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532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61" t="s">
        <v>1844</v>
      </c>
      <c r="D245" s="259"/>
      <c r="E245" s="260">
        <v>85</v>
      </c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13"/>
      <c r="Z245" s="213"/>
      <c r="AA245" s="213"/>
      <c r="AB245" s="213"/>
      <c r="AC245" s="213"/>
      <c r="AD245" s="213"/>
      <c r="AE245" s="213"/>
      <c r="AF245" s="213"/>
      <c r="AG245" s="213" t="s">
        <v>532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34">
        <v>70</v>
      </c>
      <c r="B246" s="235" t="s">
        <v>1845</v>
      </c>
      <c r="C246" s="253" t="s">
        <v>1846</v>
      </c>
      <c r="D246" s="236" t="s">
        <v>530</v>
      </c>
      <c r="E246" s="237">
        <v>30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0</v>
      </c>
      <c r="O246" s="239">
        <f>ROUND(E246*N246,2)</f>
        <v>0</v>
      </c>
      <c r="P246" s="239">
        <v>2.48E-3</v>
      </c>
      <c r="Q246" s="239">
        <f>ROUND(E246*P246,2)</f>
        <v>7.0000000000000007E-2</v>
      </c>
      <c r="R246" s="239"/>
      <c r="S246" s="239" t="s">
        <v>374</v>
      </c>
      <c r="T246" s="240" t="s">
        <v>375</v>
      </c>
      <c r="U246" s="222">
        <v>0</v>
      </c>
      <c r="V246" s="222">
        <f>ROUND(E246*U246,2)</f>
        <v>0</v>
      </c>
      <c r="W246" s="222"/>
      <c r="X246" s="222" t="s">
        <v>376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377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1" t="s">
        <v>1847</v>
      </c>
      <c r="D247" s="259"/>
      <c r="E247" s="260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532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61" t="s">
        <v>1848</v>
      </c>
      <c r="D248" s="259"/>
      <c r="E248" s="260">
        <v>30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532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4">
        <v>71</v>
      </c>
      <c r="B249" s="235" t="s">
        <v>1849</v>
      </c>
      <c r="C249" s="253" t="s">
        <v>1850</v>
      </c>
      <c r="D249" s="236" t="s">
        <v>373</v>
      </c>
      <c r="E249" s="237">
        <v>1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</v>
      </c>
      <c r="O249" s="239">
        <f>ROUND(E249*N249,2)</f>
        <v>0</v>
      </c>
      <c r="P249" s="239">
        <v>0.4</v>
      </c>
      <c r="Q249" s="239">
        <f>ROUND(E249*P249,2)</f>
        <v>0.4</v>
      </c>
      <c r="R249" s="239"/>
      <c r="S249" s="239" t="s">
        <v>374</v>
      </c>
      <c r="T249" s="240" t="s">
        <v>375</v>
      </c>
      <c r="U249" s="222">
        <v>0</v>
      </c>
      <c r="V249" s="222">
        <f>ROUND(E249*U249,2)</f>
        <v>0</v>
      </c>
      <c r="W249" s="222"/>
      <c r="X249" s="222" t="s">
        <v>376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377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1" t="s">
        <v>1612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532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1" t="s">
        <v>1851</v>
      </c>
      <c r="D251" s="259"/>
      <c r="E251" s="260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532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61" t="s">
        <v>244</v>
      </c>
      <c r="D252" s="259"/>
      <c r="E252" s="260">
        <v>1</v>
      </c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13"/>
      <c r="Z252" s="213"/>
      <c r="AA252" s="213"/>
      <c r="AB252" s="213"/>
      <c r="AC252" s="213"/>
      <c r="AD252" s="213"/>
      <c r="AE252" s="213"/>
      <c r="AF252" s="213"/>
      <c r="AG252" s="213" t="s">
        <v>532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x14ac:dyDescent="0.2">
      <c r="A253" s="224" t="s">
        <v>368</v>
      </c>
      <c r="B253" s="225" t="s">
        <v>261</v>
      </c>
      <c r="C253" s="251" t="s">
        <v>262</v>
      </c>
      <c r="D253" s="226"/>
      <c r="E253" s="227"/>
      <c r="F253" s="228"/>
      <c r="G253" s="228">
        <f>SUMIF(AG254:AG263,"&lt;&gt;NOR",G254:G263)</f>
        <v>0</v>
      </c>
      <c r="H253" s="228"/>
      <c r="I253" s="228">
        <f>SUM(I254:I263)</f>
        <v>0</v>
      </c>
      <c r="J253" s="228"/>
      <c r="K253" s="228">
        <f>SUM(K254:K263)</f>
        <v>0</v>
      </c>
      <c r="L253" s="228"/>
      <c r="M253" s="228">
        <f>SUM(M254:M263)</f>
        <v>0</v>
      </c>
      <c r="N253" s="228"/>
      <c r="O253" s="228">
        <f>SUM(O254:O263)</f>
        <v>0</v>
      </c>
      <c r="P253" s="228"/>
      <c r="Q253" s="228">
        <f>SUM(Q254:Q263)</f>
        <v>0</v>
      </c>
      <c r="R253" s="228"/>
      <c r="S253" s="228"/>
      <c r="T253" s="229"/>
      <c r="U253" s="223"/>
      <c r="V253" s="223">
        <f>SUM(V254:V263)</f>
        <v>0</v>
      </c>
      <c r="W253" s="223"/>
      <c r="X253" s="223"/>
      <c r="AG253" t="s">
        <v>370</v>
      </c>
    </row>
    <row r="254" spans="1:60" outlineLevel="1" x14ac:dyDescent="0.2">
      <c r="A254" s="234">
        <v>72</v>
      </c>
      <c r="B254" s="235" t="s">
        <v>1852</v>
      </c>
      <c r="C254" s="253" t="s">
        <v>1853</v>
      </c>
      <c r="D254" s="236" t="s">
        <v>511</v>
      </c>
      <c r="E254" s="237">
        <v>409.2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39"/>
      <c r="S254" s="239" t="s">
        <v>374</v>
      </c>
      <c r="T254" s="240" t="s">
        <v>375</v>
      </c>
      <c r="U254" s="222">
        <v>0</v>
      </c>
      <c r="V254" s="222">
        <f>ROUND(E254*U254,2)</f>
        <v>0</v>
      </c>
      <c r="W254" s="222"/>
      <c r="X254" s="222" t="s">
        <v>376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377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1" t="s">
        <v>1637</v>
      </c>
      <c r="D255" s="259"/>
      <c r="E255" s="260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532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1" t="s">
        <v>1854</v>
      </c>
      <c r="D256" s="259"/>
      <c r="E256" s="260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532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1" t="s">
        <v>1855</v>
      </c>
      <c r="D257" s="259"/>
      <c r="E257" s="260">
        <v>409.2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532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2.5" outlineLevel="1" x14ac:dyDescent="0.2">
      <c r="A258" s="241">
        <v>73</v>
      </c>
      <c r="B258" s="242" t="s">
        <v>1856</v>
      </c>
      <c r="C258" s="252" t="s">
        <v>1857</v>
      </c>
      <c r="D258" s="243" t="s">
        <v>550</v>
      </c>
      <c r="E258" s="244">
        <v>347.69400000000002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6">
        <v>0</v>
      </c>
      <c r="O258" s="246">
        <f>ROUND(E258*N258,2)</f>
        <v>0</v>
      </c>
      <c r="P258" s="246">
        <v>0</v>
      </c>
      <c r="Q258" s="246">
        <f>ROUND(E258*P258,2)</f>
        <v>0</v>
      </c>
      <c r="R258" s="246"/>
      <c r="S258" s="246" t="s">
        <v>374</v>
      </c>
      <c r="T258" s="247" t="s">
        <v>375</v>
      </c>
      <c r="U258" s="222">
        <v>0</v>
      </c>
      <c r="V258" s="222">
        <f>ROUND(E258*U258,2)</f>
        <v>0</v>
      </c>
      <c r="W258" s="222"/>
      <c r="X258" s="222" t="s">
        <v>376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377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41">
        <v>74</v>
      </c>
      <c r="B259" s="242" t="s">
        <v>1858</v>
      </c>
      <c r="C259" s="252" t="s">
        <v>1859</v>
      </c>
      <c r="D259" s="243" t="s">
        <v>550</v>
      </c>
      <c r="E259" s="244">
        <v>347.69400000000002</v>
      </c>
      <c r="F259" s="245"/>
      <c r="G259" s="246">
        <f>ROUND(E259*F259,2)</f>
        <v>0</v>
      </c>
      <c r="H259" s="245"/>
      <c r="I259" s="246">
        <f>ROUND(E259*H259,2)</f>
        <v>0</v>
      </c>
      <c r="J259" s="245"/>
      <c r="K259" s="246">
        <f>ROUND(E259*J259,2)</f>
        <v>0</v>
      </c>
      <c r="L259" s="246">
        <v>21</v>
      </c>
      <c r="M259" s="246">
        <f>G259*(1+L259/100)</f>
        <v>0</v>
      </c>
      <c r="N259" s="246">
        <v>0</v>
      </c>
      <c r="O259" s="246">
        <f>ROUND(E259*N259,2)</f>
        <v>0</v>
      </c>
      <c r="P259" s="246">
        <v>0</v>
      </c>
      <c r="Q259" s="246">
        <f>ROUND(E259*P259,2)</f>
        <v>0</v>
      </c>
      <c r="R259" s="246"/>
      <c r="S259" s="246" t="s">
        <v>374</v>
      </c>
      <c r="T259" s="247" t="s">
        <v>375</v>
      </c>
      <c r="U259" s="222">
        <v>0</v>
      </c>
      <c r="V259" s="222">
        <f>ROUND(E259*U259,2)</f>
        <v>0</v>
      </c>
      <c r="W259" s="222"/>
      <c r="X259" s="222" t="s">
        <v>376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377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34">
        <v>75</v>
      </c>
      <c r="B260" s="235" t="s">
        <v>1860</v>
      </c>
      <c r="C260" s="253" t="s">
        <v>1861</v>
      </c>
      <c r="D260" s="236" t="s">
        <v>550</v>
      </c>
      <c r="E260" s="237">
        <v>3476.94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39"/>
      <c r="S260" s="239" t="s">
        <v>374</v>
      </c>
      <c r="T260" s="240" t="s">
        <v>375</v>
      </c>
      <c r="U260" s="222">
        <v>0</v>
      </c>
      <c r="V260" s="222">
        <f>ROUND(E260*U260,2)</f>
        <v>0</v>
      </c>
      <c r="W260" s="222"/>
      <c r="X260" s="222" t="s">
        <v>376</v>
      </c>
      <c r="Y260" s="213"/>
      <c r="Z260" s="213"/>
      <c r="AA260" s="213"/>
      <c r="AB260" s="213"/>
      <c r="AC260" s="213"/>
      <c r="AD260" s="213"/>
      <c r="AE260" s="213"/>
      <c r="AF260" s="213"/>
      <c r="AG260" s="213" t="s">
        <v>377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61" t="s">
        <v>1862</v>
      </c>
      <c r="D261" s="259"/>
      <c r="E261" s="260"/>
      <c r="F261" s="222"/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  <c r="X261" s="222"/>
      <c r="Y261" s="213"/>
      <c r="Z261" s="213"/>
      <c r="AA261" s="213"/>
      <c r="AB261" s="213"/>
      <c r="AC261" s="213"/>
      <c r="AD261" s="213"/>
      <c r="AE261" s="213"/>
      <c r="AF261" s="213"/>
      <c r="AG261" s="213" t="s">
        <v>532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1863</v>
      </c>
      <c r="D262" s="259"/>
      <c r="E262" s="260">
        <v>3476.94</v>
      </c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41">
        <v>76</v>
      </c>
      <c r="B263" s="242" t="s">
        <v>1864</v>
      </c>
      <c r="C263" s="252" t="s">
        <v>1865</v>
      </c>
      <c r="D263" s="243" t="s">
        <v>550</v>
      </c>
      <c r="E263" s="244">
        <v>347.69400000000002</v>
      </c>
      <c r="F263" s="245"/>
      <c r="G263" s="246">
        <f>ROUND(E263*F263,2)</f>
        <v>0</v>
      </c>
      <c r="H263" s="245"/>
      <c r="I263" s="246">
        <f>ROUND(E263*H263,2)</f>
        <v>0</v>
      </c>
      <c r="J263" s="245"/>
      <c r="K263" s="246">
        <f>ROUND(E263*J263,2)</f>
        <v>0</v>
      </c>
      <c r="L263" s="246">
        <v>21</v>
      </c>
      <c r="M263" s="246">
        <f>G263*(1+L263/100)</f>
        <v>0</v>
      </c>
      <c r="N263" s="246">
        <v>0</v>
      </c>
      <c r="O263" s="246">
        <f>ROUND(E263*N263,2)</f>
        <v>0</v>
      </c>
      <c r="P263" s="246">
        <v>0</v>
      </c>
      <c r="Q263" s="246">
        <f>ROUND(E263*P263,2)</f>
        <v>0</v>
      </c>
      <c r="R263" s="246"/>
      <c r="S263" s="246" t="s">
        <v>374</v>
      </c>
      <c r="T263" s="247" t="s">
        <v>375</v>
      </c>
      <c r="U263" s="222">
        <v>0</v>
      </c>
      <c r="V263" s="222">
        <f>ROUND(E263*U263,2)</f>
        <v>0</v>
      </c>
      <c r="W263" s="222"/>
      <c r="X263" s="222" t="s">
        <v>376</v>
      </c>
      <c r="Y263" s="213"/>
      <c r="Z263" s="213"/>
      <c r="AA263" s="213"/>
      <c r="AB263" s="213"/>
      <c r="AC263" s="213"/>
      <c r="AD263" s="213"/>
      <c r="AE263" s="213"/>
      <c r="AF263" s="213"/>
      <c r="AG263" s="213" t="s">
        <v>377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x14ac:dyDescent="0.2">
      <c r="A264" s="224" t="s">
        <v>368</v>
      </c>
      <c r="B264" s="225" t="s">
        <v>264</v>
      </c>
      <c r="C264" s="251" t="s">
        <v>265</v>
      </c>
      <c r="D264" s="226"/>
      <c r="E264" s="227"/>
      <c r="F264" s="228"/>
      <c r="G264" s="228">
        <f>SUMIF(AG265:AG265,"&lt;&gt;NOR",G265:G265)</f>
        <v>0</v>
      </c>
      <c r="H264" s="228"/>
      <c r="I264" s="228">
        <f>SUM(I265:I265)</f>
        <v>0</v>
      </c>
      <c r="J264" s="228"/>
      <c r="K264" s="228">
        <f>SUM(K265:K265)</f>
        <v>0</v>
      </c>
      <c r="L264" s="228"/>
      <c r="M264" s="228">
        <f>SUM(M265:M265)</f>
        <v>0</v>
      </c>
      <c r="N264" s="228"/>
      <c r="O264" s="228">
        <f>SUM(O265:O265)</f>
        <v>0</v>
      </c>
      <c r="P264" s="228"/>
      <c r="Q264" s="228">
        <f>SUM(Q265:Q265)</f>
        <v>0</v>
      </c>
      <c r="R264" s="228"/>
      <c r="S264" s="228"/>
      <c r="T264" s="229"/>
      <c r="U264" s="223"/>
      <c r="V264" s="223">
        <f>SUM(V265:V265)</f>
        <v>247.22</v>
      </c>
      <c r="W264" s="223"/>
      <c r="X264" s="223"/>
      <c r="AG264" t="s">
        <v>370</v>
      </c>
    </row>
    <row r="265" spans="1:60" outlineLevel="1" x14ac:dyDescent="0.2">
      <c r="A265" s="241">
        <v>77</v>
      </c>
      <c r="B265" s="242" t="s">
        <v>1866</v>
      </c>
      <c r="C265" s="252" t="s">
        <v>1867</v>
      </c>
      <c r="D265" s="243" t="s">
        <v>550</v>
      </c>
      <c r="E265" s="244">
        <v>633.88825999999995</v>
      </c>
      <c r="F265" s="245"/>
      <c r="G265" s="246">
        <f>ROUND(E265*F265,2)</f>
        <v>0</v>
      </c>
      <c r="H265" s="245"/>
      <c r="I265" s="246">
        <f>ROUND(E265*H265,2)</f>
        <v>0</v>
      </c>
      <c r="J265" s="245"/>
      <c r="K265" s="246">
        <f>ROUND(E265*J265,2)</f>
        <v>0</v>
      </c>
      <c r="L265" s="246">
        <v>21</v>
      </c>
      <c r="M265" s="246">
        <f>G265*(1+L265/100)</f>
        <v>0</v>
      </c>
      <c r="N265" s="246">
        <v>0</v>
      </c>
      <c r="O265" s="246">
        <f>ROUND(E265*N265,2)</f>
        <v>0</v>
      </c>
      <c r="P265" s="246">
        <v>0</v>
      </c>
      <c r="Q265" s="246">
        <f>ROUND(E265*P265,2)</f>
        <v>0</v>
      </c>
      <c r="R265" s="246"/>
      <c r="S265" s="246" t="s">
        <v>374</v>
      </c>
      <c r="T265" s="247" t="s">
        <v>375</v>
      </c>
      <c r="U265" s="222">
        <v>0.39</v>
      </c>
      <c r="V265" s="222">
        <f>ROUND(E265*U265,2)</f>
        <v>247.22</v>
      </c>
      <c r="W265" s="222"/>
      <c r="X265" s="222" t="s">
        <v>376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377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x14ac:dyDescent="0.2">
      <c r="A266" s="224" t="s">
        <v>368</v>
      </c>
      <c r="B266" s="225" t="s">
        <v>290</v>
      </c>
      <c r="C266" s="251" t="s">
        <v>291</v>
      </c>
      <c r="D266" s="226"/>
      <c r="E266" s="227"/>
      <c r="F266" s="228"/>
      <c r="G266" s="228">
        <f>SUMIF(AG267:AG270,"&lt;&gt;NOR",G267:G270)</f>
        <v>0</v>
      </c>
      <c r="H266" s="228"/>
      <c r="I266" s="228">
        <f>SUM(I267:I270)</f>
        <v>0</v>
      </c>
      <c r="J266" s="228"/>
      <c r="K266" s="228">
        <f>SUM(K267:K270)</f>
        <v>0</v>
      </c>
      <c r="L266" s="228"/>
      <c r="M266" s="228">
        <f>SUM(M267:M270)</f>
        <v>0</v>
      </c>
      <c r="N266" s="228"/>
      <c r="O266" s="228">
        <f>SUM(O267:O270)</f>
        <v>0</v>
      </c>
      <c r="P266" s="228"/>
      <c r="Q266" s="228">
        <f>SUM(Q267:Q270)</f>
        <v>0</v>
      </c>
      <c r="R266" s="228"/>
      <c r="S266" s="228"/>
      <c r="T266" s="229"/>
      <c r="U266" s="223"/>
      <c r="V266" s="223">
        <f>SUM(V267:V270)</f>
        <v>0</v>
      </c>
      <c r="W266" s="223"/>
      <c r="X266" s="223"/>
      <c r="AG266" t="s">
        <v>370</v>
      </c>
    </row>
    <row r="267" spans="1:60" outlineLevel="1" x14ac:dyDescent="0.2">
      <c r="A267" s="234">
        <v>78</v>
      </c>
      <c r="B267" s="235" t="s">
        <v>1868</v>
      </c>
      <c r="C267" s="253" t="s">
        <v>1869</v>
      </c>
      <c r="D267" s="236" t="s">
        <v>511</v>
      </c>
      <c r="E267" s="237">
        <v>57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0</v>
      </c>
      <c r="O267" s="239">
        <f>ROUND(E267*N267,2)</f>
        <v>0</v>
      </c>
      <c r="P267" s="239">
        <v>0</v>
      </c>
      <c r="Q267" s="239">
        <f>ROUND(E267*P267,2)</f>
        <v>0</v>
      </c>
      <c r="R267" s="239"/>
      <c r="S267" s="239" t="s">
        <v>374</v>
      </c>
      <c r="T267" s="240" t="s">
        <v>375</v>
      </c>
      <c r="U267" s="222">
        <v>0</v>
      </c>
      <c r="V267" s="222">
        <f>ROUND(E267*U267,2)</f>
        <v>0</v>
      </c>
      <c r="W267" s="222"/>
      <c r="X267" s="222" t="s">
        <v>376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561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1696</v>
      </c>
      <c r="D268" s="259"/>
      <c r="E268" s="260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1870</v>
      </c>
      <c r="D269" s="259"/>
      <c r="E269" s="260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1" t="s">
        <v>1871</v>
      </c>
      <c r="D270" s="259"/>
      <c r="E270" s="260">
        <v>57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3"/>
      <c r="Z270" s="213"/>
      <c r="AA270" s="213"/>
      <c r="AB270" s="213"/>
      <c r="AC270" s="213"/>
      <c r="AD270" s="213"/>
      <c r="AE270" s="213"/>
      <c r="AF270" s="213"/>
      <c r="AG270" s="213" t="s">
        <v>532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x14ac:dyDescent="0.2">
      <c r="A271" s="224" t="s">
        <v>368</v>
      </c>
      <c r="B271" s="225" t="s">
        <v>317</v>
      </c>
      <c r="C271" s="251" t="s">
        <v>318</v>
      </c>
      <c r="D271" s="226"/>
      <c r="E271" s="227"/>
      <c r="F271" s="228"/>
      <c r="G271" s="228">
        <f>SUMIF(AG272:AG295,"&lt;&gt;NOR",G272:G295)</f>
        <v>0</v>
      </c>
      <c r="H271" s="228"/>
      <c r="I271" s="228">
        <f>SUM(I272:I295)</f>
        <v>0</v>
      </c>
      <c r="J271" s="228"/>
      <c r="K271" s="228">
        <f>SUM(K272:K295)</f>
        <v>0</v>
      </c>
      <c r="L271" s="228"/>
      <c r="M271" s="228">
        <f>SUM(M272:M295)</f>
        <v>0</v>
      </c>
      <c r="N271" s="228"/>
      <c r="O271" s="228">
        <f>SUM(O272:O295)</f>
        <v>0</v>
      </c>
      <c r="P271" s="228"/>
      <c r="Q271" s="228">
        <f>SUM(Q272:Q295)</f>
        <v>0</v>
      </c>
      <c r="R271" s="228"/>
      <c r="S271" s="228"/>
      <c r="T271" s="229"/>
      <c r="U271" s="223"/>
      <c r="V271" s="223">
        <f>SUM(V272:V295)</f>
        <v>0</v>
      </c>
      <c r="W271" s="223"/>
      <c r="X271" s="223"/>
      <c r="AG271" t="s">
        <v>370</v>
      </c>
    </row>
    <row r="272" spans="1:60" ht="22.5" outlineLevel="1" x14ac:dyDescent="0.2">
      <c r="A272" s="234">
        <v>79</v>
      </c>
      <c r="B272" s="235" t="s">
        <v>1872</v>
      </c>
      <c r="C272" s="253" t="s">
        <v>1873</v>
      </c>
      <c r="D272" s="236" t="s">
        <v>530</v>
      </c>
      <c r="E272" s="237">
        <v>0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</v>
      </c>
      <c r="O272" s="239">
        <f>ROUND(E272*N272,2)</f>
        <v>0</v>
      </c>
      <c r="P272" s="239">
        <v>0</v>
      </c>
      <c r="Q272" s="239">
        <f>ROUND(E272*P272,2)</f>
        <v>0</v>
      </c>
      <c r="R272" s="239"/>
      <c r="S272" s="239" t="s">
        <v>374</v>
      </c>
      <c r="T272" s="240" t="s">
        <v>375</v>
      </c>
      <c r="U272" s="222">
        <v>0</v>
      </c>
      <c r="V272" s="222">
        <f>ROUND(E272*U272,2)</f>
        <v>0</v>
      </c>
      <c r="W272" s="222"/>
      <c r="X272" s="222" t="s">
        <v>376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561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ht="22.5" outlineLevel="1" x14ac:dyDescent="0.2">
      <c r="A273" s="220"/>
      <c r="B273" s="221"/>
      <c r="C273" s="261" t="s">
        <v>1874</v>
      </c>
      <c r="D273" s="259"/>
      <c r="E273" s="260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532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22.5" outlineLevel="1" x14ac:dyDescent="0.2">
      <c r="A274" s="220"/>
      <c r="B274" s="221"/>
      <c r="C274" s="261" t="s">
        <v>1875</v>
      </c>
      <c r="D274" s="259"/>
      <c r="E274" s="260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13"/>
      <c r="Z274" s="213"/>
      <c r="AA274" s="213"/>
      <c r="AB274" s="213"/>
      <c r="AC274" s="213"/>
      <c r="AD274" s="213"/>
      <c r="AE274" s="213"/>
      <c r="AF274" s="213"/>
      <c r="AG274" s="213" t="s">
        <v>532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61" t="s">
        <v>1876</v>
      </c>
      <c r="D275" s="259"/>
      <c r="E275" s="260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13"/>
      <c r="Z275" s="213"/>
      <c r="AA275" s="213"/>
      <c r="AB275" s="213"/>
      <c r="AC275" s="213"/>
      <c r="AD275" s="213"/>
      <c r="AE275" s="213"/>
      <c r="AF275" s="213"/>
      <c r="AG275" s="213" t="s">
        <v>532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61" t="s">
        <v>1877</v>
      </c>
      <c r="D276" s="259"/>
      <c r="E276" s="260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532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1" t="s">
        <v>1878</v>
      </c>
      <c r="D277" s="259"/>
      <c r="E277" s="260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532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ht="22.5" outlineLevel="1" x14ac:dyDescent="0.2">
      <c r="A278" s="234">
        <v>80</v>
      </c>
      <c r="B278" s="235" t="s">
        <v>1879</v>
      </c>
      <c r="C278" s="253" t="s">
        <v>1880</v>
      </c>
      <c r="D278" s="236" t="s">
        <v>530</v>
      </c>
      <c r="E278" s="237">
        <v>0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/>
      <c r="S278" s="239" t="s">
        <v>374</v>
      </c>
      <c r="T278" s="240" t="s">
        <v>375</v>
      </c>
      <c r="U278" s="222">
        <v>0</v>
      </c>
      <c r="V278" s="222">
        <f>ROUND(E278*U278,2)</f>
        <v>0</v>
      </c>
      <c r="W278" s="222"/>
      <c r="X278" s="222" t="s">
        <v>376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561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ht="22.5" outlineLevel="1" x14ac:dyDescent="0.2">
      <c r="A279" s="220"/>
      <c r="B279" s="221"/>
      <c r="C279" s="261" t="s">
        <v>1874</v>
      </c>
      <c r="D279" s="259"/>
      <c r="E279" s="260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532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1" x14ac:dyDescent="0.2">
      <c r="A280" s="220"/>
      <c r="B280" s="221"/>
      <c r="C280" s="261" t="s">
        <v>1875</v>
      </c>
      <c r="D280" s="259"/>
      <c r="E280" s="260"/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532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61" t="s">
        <v>1876</v>
      </c>
      <c r="D281" s="259"/>
      <c r="E281" s="260"/>
      <c r="F281" s="222"/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13"/>
      <c r="Z281" s="213"/>
      <c r="AA281" s="213"/>
      <c r="AB281" s="213"/>
      <c r="AC281" s="213"/>
      <c r="AD281" s="213"/>
      <c r="AE281" s="213"/>
      <c r="AF281" s="213"/>
      <c r="AG281" s="213" t="s">
        <v>532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61" t="s">
        <v>1881</v>
      </c>
      <c r="D282" s="259"/>
      <c r="E282" s="260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532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1" t="s">
        <v>1878</v>
      </c>
      <c r="D283" s="259"/>
      <c r="E283" s="260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532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34">
        <v>81</v>
      </c>
      <c r="B284" s="235" t="s">
        <v>1882</v>
      </c>
      <c r="C284" s="253" t="s">
        <v>1883</v>
      </c>
      <c r="D284" s="236" t="s">
        <v>530</v>
      </c>
      <c r="E284" s="237">
        <v>0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0</v>
      </c>
      <c r="O284" s="239">
        <f>ROUND(E284*N284,2)</f>
        <v>0</v>
      </c>
      <c r="P284" s="239">
        <v>0</v>
      </c>
      <c r="Q284" s="239">
        <f>ROUND(E284*P284,2)</f>
        <v>0</v>
      </c>
      <c r="R284" s="239"/>
      <c r="S284" s="239" t="s">
        <v>374</v>
      </c>
      <c r="T284" s="240" t="s">
        <v>375</v>
      </c>
      <c r="U284" s="222">
        <v>0</v>
      </c>
      <c r="V284" s="222">
        <f>ROUND(E284*U284,2)</f>
        <v>0</v>
      </c>
      <c r="W284" s="222"/>
      <c r="X284" s="222" t="s">
        <v>376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561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ht="22.5" outlineLevel="1" x14ac:dyDescent="0.2">
      <c r="A285" s="220"/>
      <c r="B285" s="221"/>
      <c r="C285" s="261" t="s">
        <v>1874</v>
      </c>
      <c r="D285" s="259"/>
      <c r="E285" s="260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532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2.5" outlineLevel="1" x14ac:dyDescent="0.2">
      <c r="A286" s="220"/>
      <c r="B286" s="221"/>
      <c r="C286" s="261" t="s">
        <v>1875</v>
      </c>
      <c r="D286" s="259"/>
      <c r="E286" s="260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532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1" t="s">
        <v>1876</v>
      </c>
      <c r="D287" s="259"/>
      <c r="E287" s="260"/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532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20"/>
      <c r="B288" s="221"/>
      <c r="C288" s="261" t="s">
        <v>1881</v>
      </c>
      <c r="D288" s="259"/>
      <c r="E288" s="260"/>
      <c r="F288" s="222"/>
      <c r="G288" s="222"/>
      <c r="H288" s="222"/>
      <c r="I288" s="222"/>
      <c r="J288" s="222"/>
      <c r="K288" s="222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  <c r="W288" s="222"/>
      <c r="X288" s="222"/>
      <c r="Y288" s="213"/>
      <c r="Z288" s="213"/>
      <c r="AA288" s="213"/>
      <c r="AB288" s="213"/>
      <c r="AC288" s="213"/>
      <c r="AD288" s="213"/>
      <c r="AE288" s="213"/>
      <c r="AF288" s="213"/>
      <c r="AG288" s="213" t="s">
        <v>532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1" t="s">
        <v>1878</v>
      </c>
      <c r="D289" s="259"/>
      <c r="E289" s="260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532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34">
        <v>82</v>
      </c>
      <c r="B290" s="235" t="s">
        <v>1884</v>
      </c>
      <c r="C290" s="253" t="s">
        <v>1885</v>
      </c>
      <c r="D290" s="236" t="s">
        <v>530</v>
      </c>
      <c r="E290" s="237">
        <v>0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/>
      <c r="S290" s="239" t="s">
        <v>374</v>
      </c>
      <c r="T290" s="240" t="s">
        <v>375</v>
      </c>
      <c r="U290" s="222">
        <v>0</v>
      </c>
      <c r="V290" s="222">
        <f>ROUND(E290*U290,2)</f>
        <v>0</v>
      </c>
      <c r="W290" s="222"/>
      <c r="X290" s="222" t="s">
        <v>376</v>
      </c>
      <c r="Y290" s="213"/>
      <c r="Z290" s="213"/>
      <c r="AA290" s="213"/>
      <c r="AB290" s="213"/>
      <c r="AC290" s="213"/>
      <c r="AD290" s="213"/>
      <c r="AE290" s="213"/>
      <c r="AF290" s="213"/>
      <c r="AG290" s="213" t="s">
        <v>561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ht="22.5" outlineLevel="1" x14ac:dyDescent="0.2">
      <c r="A291" s="220"/>
      <c r="B291" s="221"/>
      <c r="C291" s="261" t="s">
        <v>1874</v>
      </c>
      <c r="D291" s="259"/>
      <c r="E291" s="260"/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532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ht="22.5" outlineLevel="1" x14ac:dyDescent="0.2">
      <c r="A292" s="220"/>
      <c r="B292" s="221"/>
      <c r="C292" s="261" t="s">
        <v>1875</v>
      </c>
      <c r="D292" s="259"/>
      <c r="E292" s="260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13"/>
      <c r="Z292" s="213"/>
      <c r="AA292" s="213"/>
      <c r="AB292" s="213"/>
      <c r="AC292" s="213"/>
      <c r="AD292" s="213"/>
      <c r="AE292" s="213"/>
      <c r="AF292" s="213"/>
      <c r="AG292" s="213" t="s">
        <v>532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1" t="s">
        <v>1876</v>
      </c>
      <c r="D293" s="259"/>
      <c r="E293" s="260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532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61" t="s">
        <v>1881</v>
      </c>
      <c r="D294" s="259"/>
      <c r="E294" s="260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532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61" t="s">
        <v>1878</v>
      </c>
      <c r="D295" s="259"/>
      <c r="E295" s="260"/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532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x14ac:dyDescent="0.2">
      <c r="A296" s="224" t="s">
        <v>368</v>
      </c>
      <c r="B296" s="225" t="s">
        <v>321</v>
      </c>
      <c r="C296" s="251" t="s">
        <v>322</v>
      </c>
      <c r="D296" s="226"/>
      <c r="E296" s="227"/>
      <c r="F296" s="228"/>
      <c r="G296" s="228">
        <f>SUMIF(AG297:AG314,"&lt;&gt;NOR",G297:G314)</f>
        <v>0</v>
      </c>
      <c r="H296" s="228"/>
      <c r="I296" s="228">
        <f>SUM(I297:I314)</f>
        <v>0</v>
      </c>
      <c r="J296" s="228"/>
      <c r="K296" s="228">
        <f>SUM(K297:K314)</f>
        <v>0</v>
      </c>
      <c r="L296" s="228"/>
      <c r="M296" s="228">
        <f>SUM(M297:M314)</f>
        <v>0</v>
      </c>
      <c r="N296" s="228"/>
      <c r="O296" s="228">
        <f>SUM(O297:O314)</f>
        <v>0</v>
      </c>
      <c r="P296" s="228"/>
      <c r="Q296" s="228">
        <f>SUM(Q297:Q314)</f>
        <v>0</v>
      </c>
      <c r="R296" s="228"/>
      <c r="S296" s="228"/>
      <c r="T296" s="229"/>
      <c r="U296" s="223"/>
      <c r="V296" s="223">
        <f>SUM(V297:V314)</f>
        <v>0</v>
      </c>
      <c r="W296" s="223"/>
      <c r="X296" s="223"/>
      <c r="AG296" t="s">
        <v>370</v>
      </c>
    </row>
    <row r="297" spans="1:60" outlineLevel="1" x14ac:dyDescent="0.2">
      <c r="A297" s="234">
        <v>83</v>
      </c>
      <c r="B297" s="235" t="s">
        <v>1886</v>
      </c>
      <c r="C297" s="253" t="s">
        <v>1887</v>
      </c>
      <c r="D297" s="236" t="s">
        <v>514</v>
      </c>
      <c r="E297" s="237">
        <v>412.2</v>
      </c>
      <c r="F297" s="238"/>
      <c r="G297" s="239">
        <f>ROUND(E297*F297,2)</f>
        <v>0</v>
      </c>
      <c r="H297" s="238"/>
      <c r="I297" s="239">
        <f>ROUND(E297*H297,2)</f>
        <v>0</v>
      </c>
      <c r="J297" s="238"/>
      <c r="K297" s="239">
        <f>ROUND(E297*J297,2)</f>
        <v>0</v>
      </c>
      <c r="L297" s="239">
        <v>21</v>
      </c>
      <c r="M297" s="239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39"/>
      <c r="S297" s="239" t="s">
        <v>374</v>
      </c>
      <c r="T297" s="240" t="s">
        <v>375</v>
      </c>
      <c r="U297" s="222">
        <v>0</v>
      </c>
      <c r="V297" s="222">
        <f>ROUND(E297*U297,2)</f>
        <v>0</v>
      </c>
      <c r="W297" s="222"/>
      <c r="X297" s="222" t="s">
        <v>376</v>
      </c>
      <c r="Y297" s="213"/>
      <c r="Z297" s="213"/>
      <c r="AA297" s="213"/>
      <c r="AB297" s="213"/>
      <c r="AC297" s="213"/>
      <c r="AD297" s="213"/>
      <c r="AE297" s="213"/>
      <c r="AF297" s="213"/>
      <c r="AG297" s="213" t="s">
        <v>561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ht="22.5" outlineLevel="1" x14ac:dyDescent="0.2">
      <c r="A298" s="220"/>
      <c r="B298" s="221"/>
      <c r="C298" s="261" t="s">
        <v>1874</v>
      </c>
      <c r="D298" s="259"/>
      <c r="E298" s="260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532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ht="22.5" outlineLevel="1" x14ac:dyDescent="0.2">
      <c r="A299" s="220"/>
      <c r="B299" s="221"/>
      <c r="C299" s="261" t="s">
        <v>1875</v>
      </c>
      <c r="D299" s="259"/>
      <c r="E299" s="260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532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1" t="s">
        <v>1888</v>
      </c>
      <c r="D300" s="259"/>
      <c r="E300" s="260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532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1" t="s">
        <v>1889</v>
      </c>
      <c r="D301" s="259"/>
      <c r="E301" s="260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532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61" t="s">
        <v>1890</v>
      </c>
      <c r="D302" s="259"/>
      <c r="E302" s="260">
        <v>412.2</v>
      </c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13"/>
      <c r="Z302" s="213"/>
      <c r="AA302" s="213"/>
      <c r="AB302" s="213"/>
      <c r="AC302" s="213"/>
      <c r="AD302" s="213"/>
      <c r="AE302" s="213"/>
      <c r="AF302" s="213"/>
      <c r="AG302" s="213" t="s">
        <v>532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34">
        <v>84</v>
      </c>
      <c r="B303" s="235" t="s">
        <v>1891</v>
      </c>
      <c r="C303" s="253" t="s">
        <v>1892</v>
      </c>
      <c r="D303" s="236" t="s">
        <v>514</v>
      </c>
      <c r="E303" s="237">
        <v>0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9">
        <v>0</v>
      </c>
      <c r="O303" s="239">
        <f>ROUND(E303*N303,2)</f>
        <v>0</v>
      </c>
      <c r="P303" s="239">
        <v>0</v>
      </c>
      <c r="Q303" s="239">
        <f>ROUND(E303*P303,2)</f>
        <v>0</v>
      </c>
      <c r="R303" s="239"/>
      <c r="S303" s="239" t="s">
        <v>374</v>
      </c>
      <c r="T303" s="240" t="s">
        <v>375</v>
      </c>
      <c r="U303" s="222">
        <v>0</v>
      </c>
      <c r="V303" s="222">
        <f>ROUND(E303*U303,2)</f>
        <v>0</v>
      </c>
      <c r="W303" s="222"/>
      <c r="X303" s="222" t="s">
        <v>376</v>
      </c>
      <c r="Y303" s="213"/>
      <c r="Z303" s="213"/>
      <c r="AA303" s="213"/>
      <c r="AB303" s="213"/>
      <c r="AC303" s="213"/>
      <c r="AD303" s="213"/>
      <c r="AE303" s="213"/>
      <c r="AF303" s="213"/>
      <c r="AG303" s="213" t="s">
        <v>561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ht="22.5" outlineLevel="1" x14ac:dyDescent="0.2">
      <c r="A304" s="220"/>
      <c r="B304" s="221"/>
      <c r="C304" s="261" t="s">
        <v>1874</v>
      </c>
      <c r="D304" s="259"/>
      <c r="E304" s="260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532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ht="22.5" outlineLevel="1" x14ac:dyDescent="0.2">
      <c r="A305" s="220"/>
      <c r="B305" s="221"/>
      <c r="C305" s="261" t="s">
        <v>1875</v>
      </c>
      <c r="D305" s="259"/>
      <c r="E305" s="260"/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532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61" t="s">
        <v>1888</v>
      </c>
      <c r="D306" s="259"/>
      <c r="E306" s="260"/>
      <c r="F306" s="222"/>
      <c r="G306" s="222"/>
      <c r="H306" s="222"/>
      <c r="I306" s="222"/>
      <c r="J306" s="222"/>
      <c r="K306" s="222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  <c r="W306" s="222"/>
      <c r="X306" s="222"/>
      <c r="Y306" s="213"/>
      <c r="Z306" s="213"/>
      <c r="AA306" s="213"/>
      <c r="AB306" s="213"/>
      <c r="AC306" s="213"/>
      <c r="AD306" s="213"/>
      <c r="AE306" s="213"/>
      <c r="AF306" s="213"/>
      <c r="AG306" s="213" t="s">
        <v>532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61" t="s">
        <v>1881</v>
      </c>
      <c r="D307" s="259"/>
      <c r="E307" s="260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532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1" t="s">
        <v>1878</v>
      </c>
      <c r="D308" s="259"/>
      <c r="E308" s="260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532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34">
        <v>85</v>
      </c>
      <c r="B309" s="235" t="s">
        <v>1893</v>
      </c>
      <c r="C309" s="253" t="s">
        <v>1894</v>
      </c>
      <c r="D309" s="236" t="s">
        <v>373</v>
      </c>
      <c r="E309" s="237">
        <v>1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39"/>
      <c r="S309" s="239" t="s">
        <v>374</v>
      </c>
      <c r="T309" s="240" t="s">
        <v>375</v>
      </c>
      <c r="U309" s="222">
        <v>0</v>
      </c>
      <c r="V309" s="222">
        <f>ROUND(E309*U309,2)</f>
        <v>0</v>
      </c>
      <c r="W309" s="222"/>
      <c r="X309" s="222" t="s">
        <v>376</v>
      </c>
      <c r="Y309" s="213"/>
      <c r="Z309" s="213"/>
      <c r="AA309" s="213"/>
      <c r="AB309" s="213"/>
      <c r="AC309" s="213"/>
      <c r="AD309" s="213"/>
      <c r="AE309" s="213"/>
      <c r="AF309" s="213"/>
      <c r="AG309" s="213" t="s">
        <v>561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ht="22.5" outlineLevel="1" x14ac:dyDescent="0.2">
      <c r="A310" s="220"/>
      <c r="B310" s="221"/>
      <c r="C310" s="261" t="s">
        <v>1874</v>
      </c>
      <c r="D310" s="259"/>
      <c r="E310" s="260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532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ht="22.5" outlineLevel="1" x14ac:dyDescent="0.2">
      <c r="A311" s="220"/>
      <c r="B311" s="221"/>
      <c r="C311" s="261" t="s">
        <v>1875</v>
      </c>
      <c r="D311" s="259"/>
      <c r="E311" s="260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532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61" t="s">
        <v>1888</v>
      </c>
      <c r="D312" s="259"/>
      <c r="E312" s="260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532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61" t="s">
        <v>1385</v>
      </c>
      <c r="D313" s="259"/>
      <c r="E313" s="260"/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532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61" t="s">
        <v>244</v>
      </c>
      <c r="D314" s="259"/>
      <c r="E314" s="260">
        <v>1</v>
      </c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13"/>
      <c r="Z314" s="213"/>
      <c r="AA314" s="213"/>
      <c r="AB314" s="213"/>
      <c r="AC314" s="213"/>
      <c r="AD314" s="213"/>
      <c r="AE314" s="213"/>
      <c r="AF314" s="213"/>
      <c r="AG314" s="213" t="s">
        <v>532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x14ac:dyDescent="0.2">
      <c r="A315" s="224" t="s">
        <v>368</v>
      </c>
      <c r="B315" s="225" t="s">
        <v>331</v>
      </c>
      <c r="C315" s="251" t="s">
        <v>332</v>
      </c>
      <c r="D315" s="226"/>
      <c r="E315" s="227"/>
      <c r="F315" s="228"/>
      <c r="G315" s="228">
        <f>SUMIF(AG316:AG320,"&lt;&gt;NOR",G316:G320)</f>
        <v>0</v>
      </c>
      <c r="H315" s="228"/>
      <c r="I315" s="228">
        <f>SUM(I316:I320)</f>
        <v>0</v>
      </c>
      <c r="J315" s="228"/>
      <c r="K315" s="228">
        <f>SUM(K316:K320)</f>
        <v>0</v>
      </c>
      <c r="L315" s="228"/>
      <c r="M315" s="228">
        <f>SUM(M316:M320)</f>
        <v>0</v>
      </c>
      <c r="N315" s="228"/>
      <c r="O315" s="228">
        <f>SUM(O316:O320)</f>
        <v>0.01</v>
      </c>
      <c r="P315" s="228"/>
      <c r="Q315" s="228">
        <f>SUM(Q316:Q320)</f>
        <v>0</v>
      </c>
      <c r="R315" s="228"/>
      <c r="S315" s="228"/>
      <c r="T315" s="229"/>
      <c r="U315" s="223"/>
      <c r="V315" s="223">
        <f>SUM(V316:V320)</f>
        <v>0</v>
      </c>
      <c r="W315" s="223"/>
      <c r="X315" s="223"/>
      <c r="AG315" t="s">
        <v>370</v>
      </c>
    </row>
    <row r="316" spans="1:60" outlineLevel="1" x14ac:dyDescent="0.2">
      <c r="A316" s="234">
        <v>86</v>
      </c>
      <c r="B316" s="235" t="s">
        <v>1895</v>
      </c>
      <c r="C316" s="253" t="s">
        <v>1896</v>
      </c>
      <c r="D316" s="236" t="s">
        <v>511</v>
      </c>
      <c r="E316" s="237">
        <v>25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2.7E-4</v>
      </c>
      <c r="O316" s="239">
        <f>ROUND(E316*N316,2)</f>
        <v>0.01</v>
      </c>
      <c r="P316" s="239">
        <v>0</v>
      </c>
      <c r="Q316" s="239">
        <f>ROUND(E316*P316,2)</f>
        <v>0</v>
      </c>
      <c r="R316" s="239"/>
      <c r="S316" s="239" t="s">
        <v>374</v>
      </c>
      <c r="T316" s="240" t="s">
        <v>375</v>
      </c>
      <c r="U316" s="222">
        <v>0</v>
      </c>
      <c r="V316" s="222">
        <f>ROUND(E316*U316,2)</f>
        <v>0</v>
      </c>
      <c r="W316" s="222"/>
      <c r="X316" s="222" t="s">
        <v>376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561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61" t="s">
        <v>1637</v>
      </c>
      <c r="D317" s="259"/>
      <c r="E317" s="260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532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1" t="s">
        <v>1772</v>
      </c>
      <c r="D318" s="259"/>
      <c r="E318" s="260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532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20"/>
      <c r="B319" s="221"/>
      <c r="C319" s="261" t="s">
        <v>1897</v>
      </c>
      <c r="D319" s="259"/>
      <c r="E319" s="260"/>
      <c r="F319" s="222"/>
      <c r="G319" s="222"/>
      <c r="H319" s="222"/>
      <c r="I319" s="222"/>
      <c r="J319" s="222"/>
      <c r="K319" s="222"/>
      <c r="L319" s="222"/>
      <c r="M319" s="222"/>
      <c r="N319" s="222"/>
      <c r="O319" s="222"/>
      <c r="P319" s="222"/>
      <c r="Q319" s="222"/>
      <c r="R319" s="222"/>
      <c r="S319" s="222"/>
      <c r="T319" s="222"/>
      <c r="U319" s="222"/>
      <c r="V319" s="222"/>
      <c r="W319" s="222"/>
      <c r="X319" s="222"/>
      <c r="Y319" s="213"/>
      <c r="Z319" s="213"/>
      <c r="AA319" s="213"/>
      <c r="AB319" s="213"/>
      <c r="AC319" s="213"/>
      <c r="AD319" s="213"/>
      <c r="AE319" s="213"/>
      <c r="AF319" s="213"/>
      <c r="AG319" s="213" t="s">
        <v>532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1" t="s">
        <v>73</v>
      </c>
      <c r="D320" s="259"/>
      <c r="E320" s="260">
        <v>25</v>
      </c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532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x14ac:dyDescent="0.2">
      <c r="A321" s="224" t="s">
        <v>368</v>
      </c>
      <c r="B321" s="225" t="s">
        <v>274</v>
      </c>
      <c r="C321" s="251" t="s">
        <v>275</v>
      </c>
      <c r="D321" s="226"/>
      <c r="E321" s="227"/>
      <c r="F321" s="228"/>
      <c r="G321" s="228">
        <f>SUMIF(AG322:AG326,"&lt;&gt;NOR",G322:G326)</f>
        <v>0</v>
      </c>
      <c r="H321" s="228"/>
      <c r="I321" s="228">
        <f>SUM(I322:I326)</f>
        <v>0</v>
      </c>
      <c r="J321" s="228"/>
      <c r="K321" s="228">
        <f>SUM(K322:K326)</f>
        <v>0</v>
      </c>
      <c r="L321" s="228"/>
      <c r="M321" s="228">
        <f>SUM(M322:M326)</f>
        <v>0</v>
      </c>
      <c r="N321" s="228"/>
      <c r="O321" s="228">
        <f>SUM(O322:O326)</f>
        <v>0</v>
      </c>
      <c r="P321" s="228"/>
      <c r="Q321" s="228">
        <f>SUM(Q322:Q326)</f>
        <v>0</v>
      </c>
      <c r="R321" s="228"/>
      <c r="S321" s="228"/>
      <c r="T321" s="229"/>
      <c r="U321" s="223"/>
      <c r="V321" s="223">
        <f>SUM(V322:V326)</f>
        <v>0</v>
      </c>
      <c r="W321" s="223"/>
      <c r="X321" s="223"/>
      <c r="AG321" t="s">
        <v>370</v>
      </c>
    </row>
    <row r="322" spans="1:60" outlineLevel="1" x14ac:dyDescent="0.2">
      <c r="A322" s="241">
        <v>87</v>
      </c>
      <c r="B322" s="242" t="s">
        <v>1898</v>
      </c>
      <c r="C322" s="252" t="s">
        <v>1899</v>
      </c>
      <c r="D322" s="243" t="s">
        <v>517</v>
      </c>
      <c r="E322" s="244">
        <v>0</v>
      </c>
      <c r="F322" s="245"/>
      <c r="G322" s="246">
        <f>ROUND(E322*F322,2)</f>
        <v>0</v>
      </c>
      <c r="H322" s="245"/>
      <c r="I322" s="246">
        <f>ROUND(E322*H322,2)</f>
        <v>0</v>
      </c>
      <c r="J322" s="245"/>
      <c r="K322" s="246">
        <f>ROUND(E322*J322,2)</f>
        <v>0</v>
      </c>
      <c r="L322" s="246">
        <v>21</v>
      </c>
      <c r="M322" s="246">
        <f>G322*(1+L322/100)</f>
        <v>0</v>
      </c>
      <c r="N322" s="246">
        <v>0</v>
      </c>
      <c r="O322" s="246">
        <f>ROUND(E322*N322,2)</f>
        <v>0</v>
      </c>
      <c r="P322" s="246">
        <v>0</v>
      </c>
      <c r="Q322" s="246">
        <f>ROUND(E322*P322,2)</f>
        <v>0</v>
      </c>
      <c r="R322" s="246"/>
      <c r="S322" s="246" t="s">
        <v>374</v>
      </c>
      <c r="T322" s="247" t="s">
        <v>375</v>
      </c>
      <c r="U322" s="222">
        <v>0</v>
      </c>
      <c r="V322" s="222">
        <f>ROUND(E322*U322,2)</f>
        <v>0</v>
      </c>
      <c r="W322" s="222"/>
      <c r="X322" s="222" t="s">
        <v>376</v>
      </c>
      <c r="Y322" s="213"/>
      <c r="Z322" s="213"/>
      <c r="AA322" s="213"/>
      <c r="AB322" s="213"/>
      <c r="AC322" s="213"/>
      <c r="AD322" s="213"/>
      <c r="AE322" s="213"/>
      <c r="AF322" s="213"/>
      <c r="AG322" s="213" t="s">
        <v>377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41">
        <v>88</v>
      </c>
      <c r="B323" s="242" t="s">
        <v>1900</v>
      </c>
      <c r="C323" s="252" t="s">
        <v>1901</v>
      </c>
      <c r="D323" s="243" t="s">
        <v>517</v>
      </c>
      <c r="E323" s="244">
        <v>0</v>
      </c>
      <c r="F323" s="245"/>
      <c r="G323" s="246">
        <f>ROUND(E323*F323,2)</f>
        <v>0</v>
      </c>
      <c r="H323" s="245"/>
      <c r="I323" s="246">
        <f>ROUND(E323*H323,2)</f>
        <v>0</v>
      </c>
      <c r="J323" s="245"/>
      <c r="K323" s="246">
        <f>ROUND(E323*J323,2)</f>
        <v>0</v>
      </c>
      <c r="L323" s="246">
        <v>21</v>
      </c>
      <c r="M323" s="246">
        <f>G323*(1+L323/100)</f>
        <v>0</v>
      </c>
      <c r="N323" s="246">
        <v>0</v>
      </c>
      <c r="O323" s="246">
        <f>ROUND(E323*N323,2)</f>
        <v>0</v>
      </c>
      <c r="P323" s="246">
        <v>0</v>
      </c>
      <c r="Q323" s="246">
        <f>ROUND(E323*P323,2)</f>
        <v>0</v>
      </c>
      <c r="R323" s="246"/>
      <c r="S323" s="246" t="s">
        <v>374</v>
      </c>
      <c r="T323" s="247" t="s">
        <v>375</v>
      </c>
      <c r="U323" s="222">
        <v>0</v>
      </c>
      <c r="V323" s="222">
        <f>ROUND(E323*U323,2)</f>
        <v>0</v>
      </c>
      <c r="W323" s="222"/>
      <c r="X323" s="222" t="s">
        <v>376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377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41">
        <v>89</v>
      </c>
      <c r="B324" s="242" t="s">
        <v>1902</v>
      </c>
      <c r="C324" s="252" t="s">
        <v>1903</v>
      </c>
      <c r="D324" s="243" t="s">
        <v>517</v>
      </c>
      <c r="E324" s="244">
        <v>0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6">
        <v>0</v>
      </c>
      <c r="O324" s="246">
        <f>ROUND(E324*N324,2)</f>
        <v>0</v>
      </c>
      <c r="P324" s="246">
        <v>0</v>
      </c>
      <c r="Q324" s="246">
        <f>ROUND(E324*P324,2)</f>
        <v>0</v>
      </c>
      <c r="R324" s="246"/>
      <c r="S324" s="246" t="s">
        <v>374</v>
      </c>
      <c r="T324" s="247" t="s">
        <v>375</v>
      </c>
      <c r="U324" s="222">
        <v>0</v>
      </c>
      <c r="V324" s="222">
        <f>ROUND(E324*U324,2)</f>
        <v>0</v>
      </c>
      <c r="W324" s="222"/>
      <c r="X324" s="222" t="s">
        <v>376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377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41">
        <v>90</v>
      </c>
      <c r="B325" s="242" t="s">
        <v>1904</v>
      </c>
      <c r="C325" s="252" t="s">
        <v>1905</v>
      </c>
      <c r="D325" s="243" t="s">
        <v>517</v>
      </c>
      <c r="E325" s="244">
        <v>0</v>
      </c>
      <c r="F325" s="245"/>
      <c r="G325" s="246">
        <f>ROUND(E325*F325,2)</f>
        <v>0</v>
      </c>
      <c r="H325" s="245"/>
      <c r="I325" s="246">
        <f>ROUND(E325*H325,2)</f>
        <v>0</v>
      </c>
      <c r="J325" s="245"/>
      <c r="K325" s="246">
        <f>ROUND(E325*J325,2)</f>
        <v>0</v>
      </c>
      <c r="L325" s="246">
        <v>21</v>
      </c>
      <c r="M325" s="246">
        <f>G325*(1+L325/100)</f>
        <v>0</v>
      </c>
      <c r="N325" s="246">
        <v>0</v>
      </c>
      <c r="O325" s="246">
        <f>ROUND(E325*N325,2)</f>
        <v>0</v>
      </c>
      <c r="P325" s="246">
        <v>0</v>
      </c>
      <c r="Q325" s="246">
        <f>ROUND(E325*P325,2)</f>
        <v>0</v>
      </c>
      <c r="R325" s="246"/>
      <c r="S325" s="246" t="s">
        <v>374</v>
      </c>
      <c r="T325" s="247" t="s">
        <v>375</v>
      </c>
      <c r="U325" s="222">
        <v>0</v>
      </c>
      <c r="V325" s="222">
        <f>ROUND(E325*U325,2)</f>
        <v>0</v>
      </c>
      <c r="W325" s="222"/>
      <c r="X325" s="222" t="s">
        <v>376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377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41">
        <v>91</v>
      </c>
      <c r="B326" s="242" t="s">
        <v>1906</v>
      </c>
      <c r="C326" s="252" t="s">
        <v>1907</v>
      </c>
      <c r="D326" s="243" t="s">
        <v>517</v>
      </c>
      <c r="E326" s="244">
        <v>0</v>
      </c>
      <c r="F326" s="245"/>
      <c r="G326" s="246">
        <f>ROUND(E326*F326,2)</f>
        <v>0</v>
      </c>
      <c r="H326" s="245"/>
      <c r="I326" s="246">
        <f>ROUND(E326*H326,2)</f>
        <v>0</v>
      </c>
      <c r="J326" s="245"/>
      <c r="K326" s="246">
        <f>ROUND(E326*J326,2)</f>
        <v>0</v>
      </c>
      <c r="L326" s="246">
        <v>21</v>
      </c>
      <c r="M326" s="246">
        <f>G326*(1+L326/100)</f>
        <v>0</v>
      </c>
      <c r="N326" s="246">
        <v>0</v>
      </c>
      <c r="O326" s="246">
        <f>ROUND(E326*N326,2)</f>
        <v>0</v>
      </c>
      <c r="P326" s="246">
        <v>0</v>
      </c>
      <c r="Q326" s="246">
        <f>ROUND(E326*P326,2)</f>
        <v>0</v>
      </c>
      <c r="R326" s="246"/>
      <c r="S326" s="246" t="s">
        <v>374</v>
      </c>
      <c r="T326" s="247" t="s">
        <v>375</v>
      </c>
      <c r="U326" s="222">
        <v>0</v>
      </c>
      <c r="V326" s="222">
        <f>ROUND(E326*U326,2)</f>
        <v>0</v>
      </c>
      <c r="W326" s="222"/>
      <c r="X326" s="222" t="s">
        <v>376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377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x14ac:dyDescent="0.2">
      <c r="A327" s="224" t="s">
        <v>368</v>
      </c>
      <c r="B327" s="225" t="s">
        <v>277</v>
      </c>
      <c r="C327" s="251" t="s">
        <v>267</v>
      </c>
      <c r="D327" s="226"/>
      <c r="E327" s="227"/>
      <c r="F327" s="228"/>
      <c r="G327" s="228">
        <f>SUMIF(AG328:AG350,"&lt;&gt;NOR",G328:G350)</f>
        <v>0</v>
      </c>
      <c r="H327" s="228"/>
      <c r="I327" s="228">
        <f>SUM(I328:I350)</f>
        <v>0</v>
      </c>
      <c r="J327" s="228"/>
      <c r="K327" s="228">
        <f>SUM(K328:K350)</f>
        <v>0</v>
      </c>
      <c r="L327" s="228"/>
      <c r="M327" s="228">
        <f>SUM(M328:M350)</f>
        <v>0</v>
      </c>
      <c r="N327" s="228"/>
      <c r="O327" s="228">
        <f>SUM(O328:O350)</f>
        <v>0</v>
      </c>
      <c r="P327" s="228"/>
      <c r="Q327" s="228">
        <f>SUM(Q328:Q350)</f>
        <v>0</v>
      </c>
      <c r="R327" s="228"/>
      <c r="S327" s="228"/>
      <c r="T327" s="229"/>
      <c r="U327" s="223"/>
      <c r="V327" s="223">
        <f>SUM(V328:V350)</f>
        <v>0</v>
      </c>
      <c r="W327" s="223"/>
      <c r="X327" s="223"/>
      <c r="AG327" t="s">
        <v>370</v>
      </c>
    </row>
    <row r="328" spans="1:60" outlineLevel="1" x14ac:dyDescent="0.2">
      <c r="A328" s="234">
        <v>92</v>
      </c>
      <c r="B328" s="235" t="s">
        <v>1908</v>
      </c>
      <c r="C328" s="253" t="s">
        <v>1909</v>
      </c>
      <c r="D328" s="236" t="s">
        <v>901</v>
      </c>
      <c r="E328" s="237">
        <v>2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0</v>
      </c>
      <c r="O328" s="239">
        <f>ROUND(E328*N328,2)</f>
        <v>0</v>
      </c>
      <c r="P328" s="239">
        <v>0</v>
      </c>
      <c r="Q328" s="239">
        <f>ROUND(E328*P328,2)</f>
        <v>0</v>
      </c>
      <c r="R328" s="239"/>
      <c r="S328" s="239" t="s">
        <v>374</v>
      </c>
      <c r="T328" s="240" t="s">
        <v>375</v>
      </c>
      <c r="U328" s="222">
        <v>0</v>
      </c>
      <c r="V328" s="222">
        <f>ROUND(E328*U328,2)</f>
        <v>0</v>
      </c>
      <c r="W328" s="222"/>
      <c r="X328" s="222" t="s">
        <v>376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377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22.5" outlineLevel="1" x14ac:dyDescent="0.2">
      <c r="A329" s="220"/>
      <c r="B329" s="221"/>
      <c r="C329" s="261" t="s">
        <v>1874</v>
      </c>
      <c r="D329" s="259"/>
      <c r="E329" s="260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3"/>
      <c r="Z329" s="213"/>
      <c r="AA329" s="213"/>
      <c r="AB329" s="213"/>
      <c r="AC329" s="213"/>
      <c r="AD329" s="213"/>
      <c r="AE329" s="213"/>
      <c r="AF329" s="213"/>
      <c r="AG329" s="213" t="s">
        <v>532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ht="22.5" outlineLevel="1" x14ac:dyDescent="0.2">
      <c r="A330" s="220"/>
      <c r="B330" s="221"/>
      <c r="C330" s="261" t="s">
        <v>1910</v>
      </c>
      <c r="D330" s="259"/>
      <c r="E330" s="260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532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61" t="s">
        <v>1911</v>
      </c>
      <c r="D331" s="259"/>
      <c r="E331" s="260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532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61" t="s">
        <v>1912</v>
      </c>
      <c r="D332" s="259"/>
      <c r="E332" s="260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13"/>
      <c r="Z332" s="213"/>
      <c r="AA332" s="213"/>
      <c r="AB332" s="213"/>
      <c r="AC332" s="213"/>
      <c r="AD332" s="213"/>
      <c r="AE332" s="213"/>
      <c r="AF332" s="213"/>
      <c r="AG332" s="213" t="s">
        <v>532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61" t="s">
        <v>63</v>
      </c>
      <c r="D333" s="259"/>
      <c r="E333" s="260">
        <v>2</v>
      </c>
      <c r="F333" s="222"/>
      <c r="G333" s="222"/>
      <c r="H333" s="222"/>
      <c r="I333" s="222"/>
      <c r="J333" s="222"/>
      <c r="K333" s="222"/>
      <c r="L333" s="222"/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  <c r="W333" s="222"/>
      <c r="X333" s="222"/>
      <c r="Y333" s="213"/>
      <c r="Z333" s="213"/>
      <c r="AA333" s="213"/>
      <c r="AB333" s="213"/>
      <c r="AC333" s="213"/>
      <c r="AD333" s="213"/>
      <c r="AE333" s="213"/>
      <c r="AF333" s="213"/>
      <c r="AG333" s="213" t="s">
        <v>532</v>
      </c>
      <c r="AH333" s="213">
        <v>0</v>
      </c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34">
        <v>93</v>
      </c>
      <c r="B334" s="235" t="s">
        <v>1913</v>
      </c>
      <c r="C334" s="253" t="s">
        <v>1914</v>
      </c>
      <c r="D334" s="236" t="s">
        <v>530</v>
      </c>
      <c r="E334" s="237">
        <v>0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0</v>
      </c>
      <c r="O334" s="239">
        <f>ROUND(E334*N334,2)</f>
        <v>0</v>
      </c>
      <c r="P334" s="239">
        <v>0</v>
      </c>
      <c r="Q334" s="239">
        <f>ROUND(E334*P334,2)</f>
        <v>0</v>
      </c>
      <c r="R334" s="239"/>
      <c r="S334" s="239" t="s">
        <v>374</v>
      </c>
      <c r="T334" s="240" t="s">
        <v>375</v>
      </c>
      <c r="U334" s="222">
        <v>0</v>
      </c>
      <c r="V334" s="222">
        <f>ROUND(E334*U334,2)</f>
        <v>0</v>
      </c>
      <c r="W334" s="222"/>
      <c r="X334" s="222" t="s">
        <v>376</v>
      </c>
      <c r="Y334" s="213"/>
      <c r="Z334" s="213"/>
      <c r="AA334" s="213"/>
      <c r="AB334" s="213"/>
      <c r="AC334" s="213"/>
      <c r="AD334" s="213"/>
      <c r="AE334" s="213"/>
      <c r="AF334" s="213"/>
      <c r="AG334" s="213" t="s">
        <v>377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ht="22.5" outlineLevel="1" x14ac:dyDescent="0.2">
      <c r="A335" s="220"/>
      <c r="B335" s="221"/>
      <c r="C335" s="261" t="s">
        <v>1874</v>
      </c>
      <c r="D335" s="259"/>
      <c r="E335" s="260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3"/>
      <c r="Z335" s="213"/>
      <c r="AA335" s="213"/>
      <c r="AB335" s="213"/>
      <c r="AC335" s="213"/>
      <c r="AD335" s="213"/>
      <c r="AE335" s="213"/>
      <c r="AF335" s="213"/>
      <c r="AG335" s="213" t="s">
        <v>532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61" t="s">
        <v>1911</v>
      </c>
      <c r="D336" s="259"/>
      <c r="E336" s="260"/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3"/>
      <c r="Z336" s="213"/>
      <c r="AA336" s="213"/>
      <c r="AB336" s="213"/>
      <c r="AC336" s="213"/>
      <c r="AD336" s="213"/>
      <c r="AE336" s="213"/>
      <c r="AF336" s="213"/>
      <c r="AG336" s="213" t="s">
        <v>532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61" t="s">
        <v>1915</v>
      </c>
      <c r="D337" s="259"/>
      <c r="E337" s="260"/>
      <c r="F337" s="222"/>
      <c r="G337" s="222"/>
      <c r="H337" s="222"/>
      <c r="I337" s="222"/>
      <c r="J337" s="222"/>
      <c r="K337" s="222"/>
      <c r="L337" s="222"/>
      <c r="M337" s="222"/>
      <c r="N337" s="222"/>
      <c r="O337" s="222"/>
      <c r="P337" s="222"/>
      <c r="Q337" s="222"/>
      <c r="R337" s="222"/>
      <c r="S337" s="222"/>
      <c r="T337" s="222"/>
      <c r="U337" s="222"/>
      <c r="V337" s="222"/>
      <c r="W337" s="222"/>
      <c r="X337" s="222"/>
      <c r="Y337" s="213"/>
      <c r="Z337" s="213"/>
      <c r="AA337" s="213"/>
      <c r="AB337" s="213"/>
      <c r="AC337" s="213"/>
      <c r="AD337" s="213"/>
      <c r="AE337" s="213"/>
      <c r="AF337" s="213"/>
      <c r="AG337" s="213" t="s">
        <v>532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61" t="s">
        <v>1878</v>
      </c>
      <c r="D338" s="259"/>
      <c r="E338" s="260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532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33.75" outlineLevel="1" x14ac:dyDescent="0.2">
      <c r="A339" s="234">
        <v>94</v>
      </c>
      <c r="B339" s="235" t="s">
        <v>1916</v>
      </c>
      <c r="C339" s="253" t="s">
        <v>1917</v>
      </c>
      <c r="D339" s="236" t="s">
        <v>594</v>
      </c>
      <c r="E339" s="237">
        <v>1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9">
        <v>0</v>
      </c>
      <c r="O339" s="239">
        <f>ROUND(E339*N339,2)</f>
        <v>0</v>
      </c>
      <c r="P339" s="239">
        <v>0</v>
      </c>
      <c r="Q339" s="239">
        <f>ROUND(E339*P339,2)</f>
        <v>0</v>
      </c>
      <c r="R339" s="239"/>
      <c r="S339" s="239" t="s">
        <v>374</v>
      </c>
      <c r="T339" s="240" t="s">
        <v>375</v>
      </c>
      <c r="U339" s="222">
        <v>0</v>
      </c>
      <c r="V339" s="222">
        <f>ROUND(E339*U339,2)</f>
        <v>0</v>
      </c>
      <c r="W339" s="222"/>
      <c r="X339" s="222" t="s">
        <v>376</v>
      </c>
      <c r="Y339" s="213"/>
      <c r="Z339" s="213"/>
      <c r="AA339" s="213"/>
      <c r="AB339" s="213"/>
      <c r="AC339" s="213"/>
      <c r="AD339" s="213"/>
      <c r="AE339" s="213"/>
      <c r="AF339" s="213"/>
      <c r="AG339" s="213" t="s">
        <v>377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ht="22.5" outlineLevel="1" x14ac:dyDescent="0.2">
      <c r="A340" s="220"/>
      <c r="B340" s="221"/>
      <c r="C340" s="261" t="s">
        <v>1874</v>
      </c>
      <c r="D340" s="259"/>
      <c r="E340" s="260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532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61" t="s">
        <v>1385</v>
      </c>
      <c r="D341" s="259"/>
      <c r="E341" s="260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532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61" t="s">
        <v>244</v>
      </c>
      <c r="D342" s="259"/>
      <c r="E342" s="260">
        <v>1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532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41">
        <v>95</v>
      </c>
      <c r="B343" s="242" t="s">
        <v>1918</v>
      </c>
      <c r="C343" s="252" t="s">
        <v>1919</v>
      </c>
      <c r="D343" s="243" t="s">
        <v>901</v>
      </c>
      <c r="E343" s="244">
        <v>4</v>
      </c>
      <c r="F343" s="245"/>
      <c r="G343" s="246">
        <f>ROUND(E343*F343,2)</f>
        <v>0</v>
      </c>
      <c r="H343" s="245"/>
      <c r="I343" s="246">
        <f>ROUND(E343*H343,2)</f>
        <v>0</v>
      </c>
      <c r="J343" s="245"/>
      <c r="K343" s="246">
        <f>ROUND(E343*J343,2)</f>
        <v>0</v>
      </c>
      <c r="L343" s="246">
        <v>21</v>
      </c>
      <c r="M343" s="246">
        <f>G343*(1+L343/100)</f>
        <v>0</v>
      </c>
      <c r="N343" s="246">
        <v>0</v>
      </c>
      <c r="O343" s="246">
        <f>ROUND(E343*N343,2)</f>
        <v>0</v>
      </c>
      <c r="P343" s="246">
        <v>0</v>
      </c>
      <c r="Q343" s="246">
        <f>ROUND(E343*P343,2)</f>
        <v>0</v>
      </c>
      <c r="R343" s="246"/>
      <c r="S343" s="246" t="s">
        <v>374</v>
      </c>
      <c r="T343" s="247" t="s">
        <v>1920</v>
      </c>
      <c r="U343" s="222">
        <v>0</v>
      </c>
      <c r="V343" s="222">
        <f>ROUND(E343*U343,2)</f>
        <v>0</v>
      </c>
      <c r="W343" s="222"/>
      <c r="X343" s="222" t="s">
        <v>376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1493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34">
        <v>96</v>
      </c>
      <c r="B344" s="235" t="s">
        <v>1921</v>
      </c>
      <c r="C344" s="253" t="s">
        <v>1922</v>
      </c>
      <c r="D344" s="236" t="s">
        <v>594</v>
      </c>
      <c r="E344" s="237">
        <v>1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9">
        <v>0</v>
      </c>
      <c r="O344" s="239">
        <f>ROUND(E344*N344,2)</f>
        <v>0</v>
      </c>
      <c r="P344" s="239">
        <v>0</v>
      </c>
      <c r="Q344" s="239">
        <f>ROUND(E344*P344,2)</f>
        <v>0</v>
      </c>
      <c r="R344" s="239"/>
      <c r="S344" s="239" t="s">
        <v>374</v>
      </c>
      <c r="T344" s="240" t="s">
        <v>1920</v>
      </c>
      <c r="U344" s="222">
        <v>0</v>
      </c>
      <c r="V344" s="222">
        <f>ROUND(E344*U344,2)</f>
        <v>0</v>
      </c>
      <c r="W344" s="222"/>
      <c r="X344" s="222" t="s">
        <v>376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1493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61" t="s">
        <v>1923</v>
      </c>
      <c r="D345" s="259"/>
      <c r="E345" s="260"/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532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61" t="s">
        <v>1924</v>
      </c>
      <c r="D346" s="259"/>
      <c r="E346" s="260"/>
      <c r="F346" s="222"/>
      <c r="G346" s="222"/>
      <c r="H346" s="222"/>
      <c r="I346" s="222"/>
      <c r="J346" s="222"/>
      <c r="K346" s="222"/>
      <c r="L346" s="222"/>
      <c r="M346" s="222"/>
      <c r="N346" s="222"/>
      <c r="O346" s="222"/>
      <c r="P346" s="222"/>
      <c r="Q346" s="222"/>
      <c r="R346" s="222"/>
      <c r="S346" s="222"/>
      <c r="T346" s="222"/>
      <c r="U346" s="222"/>
      <c r="V346" s="222"/>
      <c r="W346" s="222"/>
      <c r="X346" s="222"/>
      <c r="Y346" s="213"/>
      <c r="Z346" s="213"/>
      <c r="AA346" s="213"/>
      <c r="AB346" s="213"/>
      <c r="AC346" s="213"/>
      <c r="AD346" s="213"/>
      <c r="AE346" s="213"/>
      <c r="AF346" s="213"/>
      <c r="AG346" s="213" t="s">
        <v>532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20"/>
      <c r="B347" s="221"/>
      <c r="C347" s="261" t="s">
        <v>1925</v>
      </c>
      <c r="D347" s="259"/>
      <c r="E347" s="260"/>
      <c r="F347" s="222"/>
      <c r="G347" s="222"/>
      <c r="H347" s="222"/>
      <c r="I347" s="222"/>
      <c r="J347" s="222"/>
      <c r="K347" s="222"/>
      <c r="L347" s="222"/>
      <c r="M347" s="222"/>
      <c r="N347" s="222"/>
      <c r="O347" s="222"/>
      <c r="P347" s="222"/>
      <c r="Q347" s="222"/>
      <c r="R347" s="222"/>
      <c r="S347" s="222"/>
      <c r="T347" s="222"/>
      <c r="U347" s="222"/>
      <c r="V347" s="222"/>
      <c r="W347" s="222"/>
      <c r="X347" s="222"/>
      <c r="Y347" s="213"/>
      <c r="Z347" s="213"/>
      <c r="AA347" s="213"/>
      <c r="AB347" s="213"/>
      <c r="AC347" s="213"/>
      <c r="AD347" s="213"/>
      <c r="AE347" s="213"/>
      <c r="AF347" s="213"/>
      <c r="AG347" s="213" t="s">
        <v>532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61" t="s">
        <v>1926</v>
      </c>
      <c r="D348" s="259"/>
      <c r="E348" s="260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13"/>
      <c r="Z348" s="213"/>
      <c r="AA348" s="213"/>
      <c r="AB348" s="213"/>
      <c r="AC348" s="213"/>
      <c r="AD348" s="213"/>
      <c r="AE348" s="213"/>
      <c r="AF348" s="213"/>
      <c r="AG348" s="213" t="s">
        <v>532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61" t="s">
        <v>1927</v>
      </c>
      <c r="D349" s="259"/>
      <c r="E349" s="260">
        <v>1</v>
      </c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532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1" t="s">
        <v>1928</v>
      </c>
      <c r="D350" s="259"/>
      <c r="E350" s="260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532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x14ac:dyDescent="0.2">
      <c r="A351" s="3"/>
      <c r="B351" s="4"/>
      <c r="C351" s="256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AE351">
        <v>15</v>
      </c>
      <c r="AF351">
        <v>21</v>
      </c>
      <c r="AG351" t="s">
        <v>355</v>
      </c>
    </row>
    <row r="352" spans="1:60" x14ac:dyDescent="0.2">
      <c r="A352" s="216"/>
      <c r="B352" s="217" t="s">
        <v>29</v>
      </c>
      <c r="C352" s="257"/>
      <c r="D352" s="218"/>
      <c r="E352" s="219"/>
      <c r="F352" s="219"/>
      <c r="G352" s="250">
        <f>G8+G101+G115+G123+G125+G194+G199+G253+G264+G266+G271+G296+G315+G321+G327</f>
        <v>0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AE352">
        <f>SUMIF(L7:L350,AE351,G7:G350)</f>
        <v>0</v>
      </c>
      <c r="AF352">
        <f>SUMIF(L7:L350,AF351,G7:G350)</f>
        <v>0</v>
      </c>
      <c r="AG352" t="s">
        <v>524</v>
      </c>
    </row>
    <row r="353" spans="3:33" x14ac:dyDescent="0.2">
      <c r="C353" s="258"/>
      <c r="D353" s="10"/>
      <c r="AG353" t="s">
        <v>525</v>
      </c>
    </row>
    <row r="354" spans="3:33" x14ac:dyDescent="0.2">
      <c r="D354" s="10"/>
    </row>
    <row r="355" spans="3:33" x14ac:dyDescent="0.2">
      <c r="D355" s="10"/>
    </row>
    <row r="356" spans="3:33" x14ac:dyDescent="0.2">
      <c r="D356" s="10"/>
    </row>
    <row r="357" spans="3:33" x14ac:dyDescent="0.2">
      <c r="D357" s="10"/>
    </row>
    <row r="358" spans="3:33" x14ac:dyDescent="0.2">
      <c r="D358" s="10"/>
    </row>
    <row r="359" spans="3:33" x14ac:dyDescent="0.2">
      <c r="D359" s="10"/>
    </row>
    <row r="360" spans="3:33" x14ac:dyDescent="0.2">
      <c r="D360" s="10"/>
    </row>
    <row r="361" spans="3:33" x14ac:dyDescent="0.2">
      <c r="D361" s="10"/>
    </row>
    <row r="362" spans="3:33" x14ac:dyDescent="0.2">
      <c r="D362" s="10"/>
    </row>
    <row r="363" spans="3:33" x14ac:dyDescent="0.2">
      <c r="D363" s="10"/>
    </row>
    <row r="364" spans="3:33" x14ac:dyDescent="0.2">
      <c r="D364" s="10"/>
    </row>
    <row r="365" spans="3:33" x14ac:dyDescent="0.2">
      <c r="D365" s="10"/>
    </row>
    <row r="366" spans="3:33" x14ac:dyDescent="0.2">
      <c r="D366" s="10"/>
    </row>
    <row r="367" spans="3:33" x14ac:dyDescent="0.2">
      <c r="D367" s="10"/>
    </row>
    <row r="368" spans="3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ZoADTlt6HZOLo8HRmerMhCWBboBtoI1J7V92ZBRahk7Mw/ojBqUBABtiAk73t29nGwsQnXh2CqnaWUZpO1l3Q==" saltValue="pXM4fKVawktfsE29Nm+VS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A393-0260-4958-8050-31092B159A4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73</v>
      </c>
      <c r="C4" s="205" t="s">
        <v>74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SUMIF(AG9:AG50,"&lt;&gt;NOR",G9:G50)</f>
        <v>0</v>
      </c>
      <c r="H8" s="228"/>
      <c r="I8" s="228">
        <f>SUM(I9:I50)</f>
        <v>0</v>
      </c>
      <c r="J8" s="228"/>
      <c r="K8" s="228">
        <f>SUM(K9:K50)</f>
        <v>0</v>
      </c>
      <c r="L8" s="228"/>
      <c r="M8" s="228">
        <f>SUM(M9:M50)</f>
        <v>0</v>
      </c>
      <c r="N8" s="228"/>
      <c r="O8" s="228">
        <f>SUM(O9:O50)</f>
        <v>173.53</v>
      </c>
      <c r="P8" s="228"/>
      <c r="Q8" s="228">
        <f>SUM(Q9:Q50)</f>
        <v>0</v>
      </c>
      <c r="R8" s="228"/>
      <c r="S8" s="228"/>
      <c r="T8" s="229"/>
      <c r="U8" s="223"/>
      <c r="V8" s="223">
        <f>SUM(V9:V50)</f>
        <v>422.68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1929</v>
      </c>
      <c r="C9" s="253" t="s">
        <v>1930</v>
      </c>
      <c r="D9" s="236" t="s">
        <v>517</v>
      </c>
      <c r="E9" s="237">
        <v>50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30.15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1931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1932</v>
      </c>
      <c r="D11" s="259"/>
      <c r="E11" s="260">
        <v>50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1933</v>
      </c>
      <c r="C12" s="253" t="s">
        <v>1934</v>
      </c>
      <c r="D12" s="236" t="s">
        <v>1935</v>
      </c>
      <c r="E12" s="237">
        <v>20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1936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65</v>
      </c>
      <c r="D14" s="259"/>
      <c r="E14" s="260">
        <v>20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1937</v>
      </c>
      <c r="C15" s="253" t="s">
        <v>1938</v>
      </c>
      <c r="D15" s="236" t="s">
        <v>1188</v>
      </c>
      <c r="E15" s="237">
        <v>259.2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0.22</v>
      </c>
      <c r="V15" s="222">
        <f>ROUND(E15*U15,2)</f>
        <v>57.02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1939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1940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1941</v>
      </c>
      <c r="D18" s="259"/>
      <c r="E18" s="260">
        <v>259.2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4</v>
      </c>
      <c r="B19" s="235" t="s">
        <v>1942</v>
      </c>
      <c r="C19" s="253" t="s">
        <v>1943</v>
      </c>
      <c r="D19" s="236" t="s">
        <v>511</v>
      </c>
      <c r="E19" s="237">
        <v>864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8.4000000000000003E-4</v>
      </c>
      <c r="O19" s="239">
        <f>ROUND(E19*N19,2)</f>
        <v>0.73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203.9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1939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1944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1945</v>
      </c>
      <c r="D22" s="259"/>
      <c r="E22" s="260">
        <v>864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1946</v>
      </c>
      <c r="C23" s="252" t="s">
        <v>1947</v>
      </c>
      <c r="D23" s="243" t="s">
        <v>511</v>
      </c>
      <c r="E23" s="244">
        <v>864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60.48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1948</v>
      </c>
      <c r="C24" s="253" t="s">
        <v>1949</v>
      </c>
      <c r="D24" s="236" t="s">
        <v>1188</v>
      </c>
      <c r="E24" s="237">
        <v>172.8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59.62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1939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1950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1951</v>
      </c>
      <c r="D27" s="259"/>
      <c r="E27" s="260">
        <v>172.8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1659</v>
      </c>
      <c r="C28" s="252" t="s">
        <v>1660</v>
      </c>
      <c r="D28" s="243" t="s">
        <v>1188</v>
      </c>
      <c r="E28" s="244">
        <v>155.52000000000001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11.51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1661</v>
      </c>
      <c r="C29" s="253" t="s">
        <v>1662</v>
      </c>
      <c r="D29" s="236" t="s">
        <v>1188</v>
      </c>
      <c r="E29" s="237">
        <v>103.68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1952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1953</v>
      </c>
      <c r="D31" s="259"/>
      <c r="E31" s="260">
        <v>103.68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9</v>
      </c>
      <c r="B32" s="242" t="s">
        <v>1668</v>
      </c>
      <c r="C32" s="252" t="s">
        <v>1669</v>
      </c>
      <c r="D32" s="243" t="s">
        <v>1188</v>
      </c>
      <c r="E32" s="244">
        <v>103.68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34">
        <v>10</v>
      </c>
      <c r="B33" s="235" t="s">
        <v>1670</v>
      </c>
      <c r="C33" s="253" t="s">
        <v>1671</v>
      </c>
      <c r="D33" s="236" t="s">
        <v>550</v>
      </c>
      <c r="E33" s="237">
        <v>207.36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374</v>
      </c>
      <c r="T33" s="240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1" t="s">
        <v>1954</v>
      </c>
      <c r="D34" s="259"/>
      <c r="E34" s="260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532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1955</v>
      </c>
      <c r="D35" s="259"/>
      <c r="E35" s="260">
        <v>207.36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4">
        <v>11</v>
      </c>
      <c r="B36" s="235" t="s">
        <v>1674</v>
      </c>
      <c r="C36" s="253" t="s">
        <v>1675</v>
      </c>
      <c r="D36" s="236" t="s">
        <v>1188</v>
      </c>
      <c r="E36" s="237">
        <v>155.52000000000001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374</v>
      </c>
      <c r="T36" s="240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1956</v>
      </c>
      <c r="D37" s="259"/>
      <c r="E37" s="260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1957</v>
      </c>
      <c r="D38" s="259"/>
      <c r="E38" s="260">
        <v>155.52000000000001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12</v>
      </c>
      <c r="B39" s="235" t="s">
        <v>1958</v>
      </c>
      <c r="C39" s="253" t="s">
        <v>1959</v>
      </c>
      <c r="D39" s="236" t="s">
        <v>1188</v>
      </c>
      <c r="E39" s="237">
        <v>86.4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374</v>
      </c>
      <c r="T39" s="240" t="s">
        <v>375</v>
      </c>
      <c r="U39" s="222">
        <v>0</v>
      </c>
      <c r="V39" s="222">
        <f>ROUND(E39*U39,2)</f>
        <v>0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1939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1960</v>
      </c>
      <c r="D41" s="259"/>
      <c r="E41" s="260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1961</v>
      </c>
      <c r="D42" s="259"/>
      <c r="E42" s="260">
        <v>86.4</v>
      </c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13</v>
      </c>
      <c r="B43" s="235" t="s">
        <v>1962</v>
      </c>
      <c r="C43" s="253" t="s">
        <v>1963</v>
      </c>
      <c r="D43" s="236" t="s">
        <v>550</v>
      </c>
      <c r="E43" s="237">
        <v>172.8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</v>
      </c>
      <c r="O43" s="239">
        <f>ROUND(E43*N43,2)</f>
        <v>172.8</v>
      </c>
      <c r="P43" s="239">
        <v>0</v>
      </c>
      <c r="Q43" s="239">
        <f>ROUND(E43*P43,2)</f>
        <v>0</v>
      </c>
      <c r="R43" s="239"/>
      <c r="S43" s="239" t="s">
        <v>374</v>
      </c>
      <c r="T43" s="240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1964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1951</v>
      </c>
      <c r="D45" s="259"/>
      <c r="E45" s="260">
        <v>172.8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14</v>
      </c>
      <c r="B46" s="235" t="s">
        <v>1852</v>
      </c>
      <c r="C46" s="253" t="s">
        <v>1853</v>
      </c>
      <c r="D46" s="236" t="s">
        <v>511</v>
      </c>
      <c r="E46" s="237">
        <v>172.8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374</v>
      </c>
      <c r="T46" s="240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1939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1965</v>
      </c>
      <c r="D48" s="259"/>
      <c r="E48" s="260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1951</v>
      </c>
      <c r="D49" s="259"/>
      <c r="E49" s="260">
        <v>172.8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15</v>
      </c>
      <c r="B50" s="242" t="s">
        <v>1966</v>
      </c>
      <c r="C50" s="252" t="s">
        <v>1967</v>
      </c>
      <c r="D50" s="243" t="s">
        <v>1188</v>
      </c>
      <c r="E50" s="244">
        <v>414.72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">
      <c r="A51" s="224" t="s">
        <v>368</v>
      </c>
      <c r="B51" s="225" t="s">
        <v>250</v>
      </c>
      <c r="C51" s="251" t="s">
        <v>251</v>
      </c>
      <c r="D51" s="226"/>
      <c r="E51" s="227"/>
      <c r="F51" s="228"/>
      <c r="G51" s="228">
        <f>SUMIF(AG52:AG55,"&lt;&gt;NOR",G52:G55)</f>
        <v>0</v>
      </c>
      <c r="H51" s="228"/>
      <c r="I51" s="228">
        <f>SUM(I52:I55)</f>
        <v>0</v>
      </c>
      <c r="J51" s="228"/>
      <c r="K51" s="228">
        <f>SUM(K52:K55)</f>
        <v>0</v>
      </c>
      <c r="L51" s="228"/>
      <c r="M51" s="228">
        <f>SUM(M52:M55)</f>
        <v>0</v>
      </c>
      <c r="N51" s="228"/>
      <c r="O51" s="228">
        <f>SUM(O52:O55)</f>
        <v>0</v>
      </c>
      <c r="P51" s="228"/>
      <c r="Q51" s="228">
        <f>SUM(Q52:Q55)</f>
        <v>0</v>
      </c>
      <c r="R51" s="228"/>
      <c r="S51" s="228"/>
      <c r="T51" s="229"/>
      <c r="U51" s="223"/>
      <c r="V51" s="223">
        <f>SUM(V52:V55)</f>
        <v>22.76</v>
      </c>
      <c r="W51" s="223"/>
      <c r="X51" s="223"/>
      <c r="AG51" t="s">
        <v>370</v>
      </c>
    </row>
    <row r="52" spans="1:60" outlineLevel="1" x14ac:dyDescent="0.2">
      <c r="A52" s="234">
        <v>16</v>
      </c>
      <c r="B52" s="235" t="s">
        <v>1968</v>
      </c>
      <c r="C52" s="253" t="s">
        <v>1969</v>
      </c>
      <c r="D52" s="236" t="s">
        <v>1188</v>
      </c>
      <c r="E52" s="237">
        <v>17.28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374</v>
      </c>
      <c r="T52" s="240" t="s">
        <v>375</v>
      </c>
      <c r="U52" s="222">
        <v>1.3169999999999999</v>
      </c>
      <c r="V52" s="222">
        <f>ROUND(E52*U52,2)</f>
        <v>22.76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61" t="s">
        <v>1939</v>
      </c>
      <c r="D53" s="259"/>
      <c r="E53" s="260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13"/>
      <c r="Z53" s="213"/>
      <c r="AA53" s="213"/>
      <c r="AB53" s="213"/>
      <c r="AC53" s="213"/>
      <c r="AD53" s="213"/>
      <c r="AE53" s="213"/>
      <c r="AF53" s="213"/>
      <c r="AG53" s="213" t="s">
        <v>532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61" t="s">
        <v>1970</v>
      </c>
      <c r="D54" s="259"/>
      <c r="E54" s="260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532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1971</v>
      </c>
      <c r="D55" s="259"/>
      <c r="E55" s="260">
        <v>17.28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">
      <c r="A56" s="224" t="s">
        <v>368</v>
      </c>
      <c r="B56" s="225" t="s">
        <v>256</v>
      </c>
      <c r="C56" s="251" t="s">
        <v>257</v>
      </c>
      <c r="D56" s="226"/>
      <c r="E56" s="227"/>
      <c r="F56" s="228"/>
      <c r="G56" s="228">
        <f>SUMIF(AG57:AG116,"&lt;&gt;NOR",G57:G116)</f>
        <v>0</v>
      </c>
      <c r="H56" s="228"/>
      <c r="I56" s="228">
        <f>SUM(I57:I116)</f>
        <v>0</v>
      </c>
      <c r="J56" s="228"/>
      <c r="K56" s="228">
        <f>SUM(K57:K116)</f>
        <v>0</v>
      </c>
      <c r="L56" s="228"/>
      <c r="M56" s="228">
        <f>SUM(M57:M116)</f>
        <v>0</v>
      </c>
      <c r="N56" s="228"/>
      <c r="O56" s="228">
        <f>SUM(O57:O116)</f>
        <v>0.09</v>
      </c>
      <c r="P56" s="228"/>
      <c r="Q56" s="228">
        <f>SUM(Q57:Q116)</f>
        <v>0</v>
      </c>
      <c r="R56" s="228"/>
      <c r="S56" s="228"/>
      <c r="T56" s="229"/>
      <c r="U56" s="223"/>
      <c r="V56" s="223">
        <f>SUM(V57:V116)</f>
        <v>15.63</v>
      </c>
      <c r="W56" s="223"/>
      <c r="X56" s="223"/>
      <c r="AG56" t="s">
        <v>370</v>
      </c>
    </row>
    <row r="57" spans="1:60" outlineLevel="1" x14ac:dyDescent="0.2">
      <c r="A57" s="234">
        <v>17</v>
      </c>
      <c r="B57" s="235" t="s">
        <v>1972</v>
      </c>
      <c r="C57" s="253" t="s">
        <v>1973</v>
      </c>
      <c r="D57" s="236" t="s">
        <v>530</v>
      </c>
      <c r="E57" s="237">
        <v>2.5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374</v>
      </c>
      <c r="T57" s="240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1696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1974</v>
      </c>
      <c r="D59" s="259"/>
      <c r="E59" s="260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1975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1976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1977</v>
      </c>
      <c r="D62" s="259"/>
      <c r="E62" s="260">
        <v>2.5</v>
      </c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4">
        <v>18</v>
      </c>
      <c r="B63" s="235" t="s">
        <v>1978</v>
      </c>
      <c r="C63" s="253" t="s">
        <v>1979</v>
      </c>
      <c r="D63" s="236" t="s">
        <v>530</v>
      </c>
      <c r="E63" s="237">
        <v>9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374</v>
      </c>
      <c r="T63" s="240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1696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1974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1975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1980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97</v>
      </c>
      <c r="D68" s="259"/>
      <c r="E68" s="260">
        <v>9</v>
      </c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4">
        <v>19</v>
      </c>
      <c r="B69" s="235" t="s">
        <v>1981</v>
      </c>
      <c r="C69" s="253" t="s">
        <v>1982</v>
      </c>
      <c r="D69" s="236" t="s">
        <v>373</v>
      </c>
      <c r="E69" s="237">
        <v>2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1696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1974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1975</v>
      </c>
      <c r="D72" s="259"/>
      <c r="E72" s="260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1" t="s">
        <v>1912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532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63</v>
      </c>
      <c r="D74" s="259"/>
      <c r="E74" s="260">
        <v>2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34">
        <v>20</v>
      </c>
      <c r="B75" s="235" t="s">
        <v>1983</v>
      </c>
      <c r="C75" s="253" t="s">
        <v>1984</v>
      </c>
      <c r="D75" s="236" t="s">
        <v>373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1696</v>
      </c>
      <c r="D76" s="259"/>
      <c r="E76" s="260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61" t="s">
        <v>1974</v>
      </c>
      <c r="D77" s="259"/>
      <c r="E77" s="260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532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1975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1385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61" t="s">
        <v>244</v>
      </c>
      <c r="D80" s="259"/>
      <c r="E80" s="260">
        <v>1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4">
        <v>21</v>
      </c>
      <c r="B81" s="235" t="s">
        <v>1985</v>
      </c>
      <c r="C81" s="253" t="s">
        <v>1986</v>
      </c>
      <c r="D81" s="236" t="s">
        <v>373</v>
      </c>
      <c r="E81" s="237">
        <v>2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374</v>
      </c>
      <c r="T81" s="240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1696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61" t="s">
        <v>1974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1975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1912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63</v>
      </c>
      <c r="D86" s="259"/>
      <c r="E86" s="260">
        <v>2</v>
      </c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4">
        <v>22</v>
      </c>
      <c r="B87" s="235" t="s">
        <v>1987</v>
      </c>
      <c r="C87" s="253" t="s">
        <v>1988</v>
      </c>
      <c r="D87" s="236" t="s">
        <v>373</v>
      </c>
      <c r="E87" s="237">
        <v>6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374</v>
      </c>
      <c r="T87" s="240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1696</v>
      </c>
      <c r="D88" s="259"/>
      <c r="E88" s="260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61" t="s">
        <v>1974</v>
      </c>
      <c r="D89" s="259"/>
      <c r="E89" s="260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532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61" t="s">
        <v>1975</v>
      </c>
      <c r="D90" s="259"/>
      <c r="E90" s="260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532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61" t="s">
        <v>1989</v>
      </c>
      <c r="D91" s="259"/>
      <c r="E91" s="260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13"/>
      <c r="Z91" s="213"/>
      <c r="AA91" s="213"/>
      <c r="AB91" s="213"/>
      <c r="AC91" s="213"/>
      <c r="AD91" s="213"/>
      <c r="AE91" s="213"/>
      <c r="AF91" s="213"/>
      <c r="AG91" s="213" t="s">
        <v>532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254</v>
      </c>
      <c r="D92" s="259"/>
      <c r="E92" s="260">
        <v>6</v>
      </c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34">
        <v>23</v>
      </c>
      <c r="B93" s="235" t="s">
        <v>1990</v>
      </c>
      <c r="C93" s="253" t="s">
        <v>1991</v>
      </c>
      <c r="D93" s="236" t="s">
        <v>530</v>
      </c>
      <c r="E93" s="237">
        <v>29.7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374</v>
      </c>
      <c r="T93" s="240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1" t="s">
        <v>1696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1992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1993</v>
      </c>
      <c r="D96" s="259"/>
      <c r="E96" s="260">
        <v>29.7</v>
      </c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4">
        <v>24</v>
      </c>
      <c r="B97" s="235" t="s">
        <v>1994</v>
      </c>
      <c r="C97" s="253" t="s">
        <v>1995</v>
      </c>
      <c r="D97" s="236" t="s">
        <v>530</v>
      </c>
      <c r="E97" s="237">
        <v>133.1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374</v>
      </c>
      <c r="T97" s="240" t="s">
        <v>375</v>
      </c>
      <c r="U97" s="222">
        <v>0</v>
      </c>
      <c r="V97" s="222">
        <f>ROUND(E97*U97,2)</f>
        <v>0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1" t="s">
        <v>1696</v>
      </c>
      <c r="D98" s="259"/>
      <c r="E98" s="260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2"/>
      <c r="X98" s="222"/>
      <c r="Y98" s="213"/>
      <c r="Z98" s="213"/>
      <c r="AA98" s="213"/>
      <c r="AB98" s="213"/>
      <c r="AC98" s="213"/>
      <c r="AD98" s="213"/>
      <c r="AE98" s="213"/>
      <c r="AF98" s="213"/>
      <c r="AG98" s="213" t="s">
        <v>532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1996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1997</v>
      </c>
      <c r="D100" s="259"/>
      <c r="E100" s="260">
        <v>133.1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4">
        <v>25</v>
      </c>
      <c r="B101" s="235" t="s">
        <v>1998</v>
      </c>
      <c r="C101" s="253" t="s">
        <v>1999</v>
      </c>
      <c r="D101" s="236" t="s">
        <v>530</v>
      </c>
      <c r="E101" s="237">
        <v>154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374</v>
      </c>
      <c r="T101" s="240" t="s">
        <v>375</v>
      </c>
      <c r="U101" s="222">
        <v>0</v>
      </c>
      <c r="V101" s="222">
        <f>ROUND(E101*U101,2)</f>
        <v>0</v>
      </c>
      <c r="W101" s="222"/>
      <c r="X101" s="222" t="s">
        <v>376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377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1696</v>
      </c>
      <c r="D102" s="259"/>
      <c r="E102" s="260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61" t="s">
        <v>2000</v>
      </c>
      <c r="D103" s="259"/>
      <c r="E103" s="260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13"/>
      <c r="Z103" s="213"/>
      <c r="AA103" s="213"/>
      <c r="AB103" s="213"/>
      <c r="AC103" s="213"/>
      <c r="AD103" s="213"/>
      <c r="AE103" s="213"/>
      <c r="AF103" s="213"/>
      <c r="AG103" s="213" t="s">
        <v>532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61" t="s">
        <v>2001</v>
      </c>
      <c r="D104" s="259"/>
      <c r="E104" s="260">
        <v>154</v>
      </c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13"/>
      <c r="Z104" s="213"/>
      <c r="AA104" s="213"/>
      <c r="AB104" s="213"/>
      <c r="AC104" s="213"/>
      <c r="AD104" s="213"/>
      <c r="AE104" s="213"/>
      <c r="AF104" s="213"/>
      <c r="AG104" s="213" t="s">
        <v>532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1">
        <v>26</v>
      </c>
      <c r="B105" s="242" t="s">
        <v>2002</v>
      </c>
      <c r="C105" s="252" t="s">
        <v>2003</v>
      </c>
      <c r="D105" s="243" t="s">
        <v>530</v>
      </c>
      <c r="E105" s="244">
        <v>162.80000000000001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6">
        <v>0</v>
      </c>
      <c r="O105" s="246">
        <f>ROUND(E105*N105,2)</f>
        <v>0</v>
      </c>
      <c r="P105" s="246">
        <v>0</v>
      </c>
      <c r="Q105" s="246">
        <f>ROUND(E105*P105,2)</f>
        <v>0</v>
      </c>
      <c r="R105" s="246"/>
      <c r="S105" s="246" t="s">
        <v>374</v>
      </c>
      <c r="T105" s="247" t="s">
        <v>375</v>
      </c>
      <c r="U105" s="222">
        <v>4.3999999999999997E-2</v>
      </c>
      <c r="V105" s="222">
        <f>ROUND(E105*U105,2)</f>
        <v>7.16</v>
      </c>
      <c r="W105" s="222"/>
      <c r="X105" s="222" t="s">
        <v>376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377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1">
        <v>27</v>
      </c>
      <c r="B106" s="242" t="s">
        <v>2004</v>
      </c>
      <c r="C106" s="252" t="s">
        <v>2005</v>
      </c>
      <c r="D106" s="243" t="s">
        <v>530</v>
      </c>
      <c r="E106" s="244">
        <v>154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0</v>
      </c>
      <c r="Q106" s="246">
        <f>ROUND(E106*P106,2)</f>
        <v>0</v>
      </c>
      <c r="R106" s="246"/>
      <c r="S106" s="246" t="s">
        <v>374</v>
      </c>
      <c r="T106" s="247" t="s">
        <v>375</v>
      </c>
      <c r="U106" s="222">
        <v>5.5E-2</v>
      </c>
      <c r="V106" s="222">
        <f>ROUND(E106*U106,2)</f>
        <v>8.4700000000000006</v>
      </c>
      <c r="W106" s="222"/>
      <c r="X106" s="222" t="s">
        <v>376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377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4">
        <v>28</v>
      </c>
      <c r="B107" s="235" t="s">
        <v>2006</v>
      </c>
      <c r="C107" s="253" t="s">
        <v>2007</v>
      </c>
      <c r="D107" s="236" t="s">
        <v>530</v>
      </c>
      <c r="E107" s="237">
        <v>162.80000000000001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1.9000000000000001E-4</v>
      </c>
      <c r="O107" s="239">
        <f>ROUND(E107*N107,2)</f>
        <v>0.03</v>
      </c>
      <c r="P107" s="239">
        <v>0</v>
      </c>
      <c r="Q107" s="239">
        <f>ROUND(E107*P107,2)</f>
        <v>0</v>
      </c>
      <c r="R107" s="239"/>
      <c r="S107" s="239" t="s">
        <v>374</v>
      </c>
      <c r="T107" s="240" t="s">
        <v>375</v>
      </c>
      <c r="U107" s="222">
        <v>0</v>
      </c>
      <c r="V107" s="222">
        <f>ROUND(E107*U107,2)</f>
        <v>0</v>
      </c>
      <c r="W107" s="222"/>
      <c r="X107" s="222" t="s">
        <v>376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377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61" t="s">
        <v>2008</v>
      </c>
      <c r="D108" s="259"/>
      <c r="E108" s="260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532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2009</v>
      </c>
      <c r="D109" s="259"/>
      <c r="E109" s="260">
        <v>162.80000000000001</v>
      </c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4">
        <v>29</v>
      </c>
      <c r="B110" s="235" t="s">
        <v>2010</v>
      </c>
      <c r="C110" s="253" t="s">
        <v>2011</v>
      </c>
      <c r="D110" s="236" t="s">
        <v>530</v>
      </c>
      <c r="E110" s="237">
        <v>154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2.0000000000000001E-4</v>
      </c>
      <c r="O110" s="239">
        <f>ROUND(E110*N110,2)</f>
        <v>0.03</v>
      </c>
      <c r="P110" s="239">
        <v>0</v>
      </c>
      <c r="Q110" s="239">
        <f>ROUND(E110*P110,2)</f>
        <v>0</v>
      </c>
      <c r="R110" s="239"/>
      <c r="S110" s="239" t="s">
        <v>374</v>
      </c>
      <c r="T110" s="240" t="s">
        <v>375</v>
      </c>
      <c r="U110" s="222">
        <v>0</v>
      </c>
      <c r="V110" s="222">
        <f>ROUND(E110*U110,2)</f>
        <v>0</v>
      </c>
      <c r="W110" s="222"/>
      <c r="X110" s="222" t="s">
        <v>376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377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2012</v>
      </c>
      <c r="D111" s="259"/>
      <c r="E111" s="260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1" t="s">
        <v>2001</v>
      </c>
      <c r="D112" s="259"/>
      <c r="E112" s="260">
        <v>154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532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34">
        <v>30</v>
      </c>
      <c r="B113" s="235" t="s">
        <v>2013</v>
      </c>
      <c r="C113" s="253" t="s">
        <v>2014</v>
      </c>
      <c r="D113" s="236" t="s">
        <v>530</v>
      </c>
      <c r="E113" s="237">
        <v>288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9.0000000000000006E-5</v>
      </c>
      <c r="O113" s="239">
        <f>ROUND(E113*N113,2)</f>
        <v>0.03</v>
      </c>
      <c r="P113" s="239">
        <v>0</v>
      </c>
      <c r="Q113" s="239">
        <f>ROUND(E113*P113,2)</f>
        <v>0</v>
      </c>
      <c r="R113" s="239"/>
      <c r="S113" s="239" t="s">
        <v>374</v>
      </c>
      <c r="T113" s="240" t="s">
        <v>375</v>
      </c>
      <c r="U113" s="222">
        <v>0</v>
      </c>
      <c r="V113" s="222">
        <f>ROUND(E113*U113,2)</f>
        <v>0</v>
      </c>
      <c r="W113" s="222"/>
      <c r="X113" s="222" t="s">
        <v>376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377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1939</v>
      </c>
      <c r="D114" s="259"/>
      <c r="E114" s="260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1" t="s">
        <v>2015</v>
      </c>
      <c r="D115" s="259"/>
      <c r="E115" s="260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532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61" t="s">
        <v>2016</v>
      </c>
      <c r="D116" s="259"/>
      <c r="E116" s="260">
        <v>288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532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x14ac:dyDescent="0.2">
      <c r="A117" s="224" t="s">
        <v>368</v>
      </c>
      <c r="B117" s="225" t="s">
        <v>264</v>
      </c>
      <c r="C117" s="251" t="s">
        <v>265</v>
      </c>
      <c r="D117" s="226"/>
      <c r="E117" s="227"/>
      <c r="F117" s="228"/>
      <c r="G117" s="228">
        <f>SUMIF(AG118:AG118,"&lt;&gt;NOR",G118:G118)</f>
        <v>0</v>
      </c>
      <c r="H117" s="228"/>
      <c r="I117" s="228">
        <f>SUM(I118:I118)</f>
        <v>0</v>
      </c>
      <c r="J117" s="228"/>
      <c r="K117" s="228">
        <f>SUM(K118:K118)</f>
        <v>0</v>
      </c>
      <c r="L117" s="228"/>
      <c r="M117" s="228">
        <f>SUM(M118:M118)</f>
        <v>0</v>
      </c>
      <c r="N117" s="228"/>
      <c r="O117" s="228">
        <f>SUM(O118:O118)</f>
        <v>0</v>
      </c>
      <c r="P117" s="228"/>
      <c r="Q117" s="228">
        <f>SUM(Q118:Q118)</f>
        <v>0</v>
      </c>
      <c r="R117" s="228"/>
      <c r="S117" s="228"/>
      <c r="T117" s="229"/>
      <c r="U117" s="223"/>
      <c r="V117" s="223">
        <f>SUM(V118:V118)</f>
        <v>0</v>
      </c>
      <c r="W117" s="223"/>
      <c r="X117" s="223"/>
      <c r="AG117" t="s">
        <v>370</v>
      </c>
    </row>
    <row r="118" spans="1:60" outlineLevel="1" x14ac:dyDescent="0.2">
      <c r="A118" s="241">
        <v>31</v>
      </c>
      <c r="B118" s="242" t="s">
        <v>2017</v>
      </c>
      <c r="C118" s="252" t="s">
        <v>2018</v>
      </c>
      <c r="D118" s="243" t="s">
        <v>550</v>
      </c>
      <c r="E118" s="244">
        <v>173.613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 t="s">
        <v>374</v>
      </c>
      <c r="T118" s="247" t="s">
        <v>375</v>
      </c>
      <c r="U118" s="222">
        <v>0</v>
      </c>
      <c r="V118" s="222">
        <f>ROUND(E118*U118,2)</f>
        <v>0</v>
      </c>
      <c r="W118" s="222"/>
      <c r="X118" s="222" t="s">
        <v>376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377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x14ac:dyDescent="0.2">
      <c r="A119" s="224" t="s">
        <v>368</v>
      </c>
      <c r="B119" s="225" t="s">
        <v>296</v>
      </c>
      <c r="C119" s="251" t="s">
        <v>298</v>
      </c>
      <c r="D119" s="226"/>
      <c r="E119" s="227"/>
      <c r="F119" s="228"/>
      <c r="G119" s="228">
        <f>SUMIF(AG120:AG120,"&lt;&gt;NOR",G120:G120)</f>
        <v>0</v>
      </c>
      <c r="H119" s="228"/>
      <c r="I119" s="228">
        <f>SUM(I120:I120)</f>
        <v>0</v>
      </c>
      <c r="J119" s="228"/>
      <c r="K119" s="228">
        <f>SUM(K120:K120)</f>
        <v>0</v>
      </c>
      <c r="L119" s="228"/>
      <c r="M119" s="228">
        <f>SUM(M120:M120)</f>
        <v>0</v>
      </c>
      <c r="N119" s="228"/>
      <c r="O119" s="228">
        <f>SUM(O120:O120)</f>
        <v>0.03</v>
      </c>
      <c r="P119" s="228"/>
      <c r="Q119" s="228">
        <f>SUM(Q120:Q120)</f>
        <v>0</v>
      </c>
      <c r="R119" s="228"/>
      <c r="S119" s="228"/>
      <c r="T119" s="229"/>
      <c r="U119" s="223"/>
      <c r="V119" s="223">
        <f>SUM(V120:V120)</f>
        <v>10.06</v>
      </c>
      <c r="W119" s="223"/>
      <c r="X119" s="223"/>
      <c r="AG119" t="s">
        <v>370</v>
      </c>
    </row>
    <row r="120" spans="1:60" outlineLevel="1" x14ac:dyDescent="0.2">
      <c r="A120" s="234">
        <v>32</v>
      </c>
      <c r="B120" s="235" t="s">
        <v>2019</v>
      </c>
      <c r="C120" s="253" t="s">
        <v>2020</v>
      </c>
      <c r="D120" s="236" t="s">
        <v>373</v>
      </c>
      <c r="E120" s="237">
        <v>18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1.4300000000000001E-3</v>
      </c>
      <c r="O120" s="239">
        <f>ROUND(E120*N120,2)</f>
        <v>0.03</v>
      </c>
      <c r="P120" s="239">
        <v>0</v>
      </c>
      <c r="Q120" s="239">
        <f>ROUND(E120*P120,2)</f>
        <v>0</v>
      </c>
      <c r="R120" s="239"/>
      <c r="S120" s="239" t="s">
        <v>374</v>
      </c>
      <c r="T120" s="240" t="s">
        <v>375</v>
      </c>
      <c r="U120" s="222">
        <v>0.55900000000000005</v>
      </c>
      <c r="V120" s="222">
        <f>ROUND(E120*U120,2)</f>
        <v>10.06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561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x14ac:dyDescent="0.2">
      <c r="A121" s="3"/>
      <c r="B121" s="4"/>
      <c r="C121" s="256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355</v>
      </c>
    </row>
    <row r="122" spans="1:60" x14ac:dyDescent="0.2">
      <c r="A122" s="216"/>
      <c r="B122" s="217" t="s">
        <v>29</v>
      </c>
      <c r="C122" s="257"/>
      <c r="D122" s="218"/>
      <c r="E122" s="219"/>
      <c r="F122" s="219"/>
      <c r="G122" s="250">
        <f>G8+G51+G56+G117+G119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524</v>
      </c>
    </row>
    <row r="123" spans="1:60" x14ac:dyDescent="0.2">
      <c r="C123" s="258"/>
      <c r="D123" s="10"/>
      <c r="AG123" t="s">
        <v>525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mlpciirlwD8fQbYPvoaXEiwF0S3kVlV1lB9HsS7o2C2LYIHIYLNKyAVKw74Ruh8ErYRsmy4m0JMsXQbYu7xJg==" saltValue="z/BsSZWe9KWm4rrShzyeQ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A705-A84A-49E9-9CC9-9E15B061B5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75</v>
      </c>
      <c r="C4" s="205" t="s">
        <v>76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SUMIF(AG9:AG52,"&lt;&gt;NOR",G9:G52)</f>
        <v>0</v>
      </c>
      <c r="H8" s="228"/>
      <c r="I8" s="228">
        <f>SUM(I9:I52)</f>
        <v>0</v>
      </c>
      <c r="J8" s="228"/>
      <c r="K8" s="228">
        <f>SUM(K9:K52)</f>
        <v>0</v>
      </c>
      <c r="L8" s="228"/>
      <c r="M8" s="228">
        <f>SUM(M9:M52)</f>
        <v>0</v>
      </c>
      <c r="N8" s="228"/>
      <c r="O8" s="228">
        <f>SUM(O9:O52)</f>
        <v>4.34</v>
      </c>
      <c r="P8" s="228"/>
      <c r="Q8" s="228">
        <f>SUM(Q9:Q52)</f>
        <v>0</v>
      </c>
      <c r="R8" s="228"/>
      <c r="S8" s="228"/>
      <c r="T8" s="229"/>
      <c r="U8" s="223"/>
      <c r="V8" s="223">
        <f>SUM(V9:V52)</f>
        <v>30.82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1929</v>
      </c>
      <c r="C9" s="253" t="s">
        <v>1930</v>
      </c>
      <c r="D9" s="236" t="s">
        <v>517</v>
      </c>
      <c r="E9" s="237">
        <v>20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12.06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1936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65</v>
      </c>
      <c r="D11" s="259"/>
      <c r="E11" s="260">
        <v>20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1933</v>
      </c>
      <c r="C12" s="253" t="s">
        <v>1934</v>
      </c>
      <c r="D12" s="236" t="s">
        <v>1935</v>
      </c>
      <c r="E12" s="237">
        <v>15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2021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2022</v>
      </c>
      <c r="D14" s="259"/>
      <c r="E14" s="260">
        <v>15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1937</v>
      </c>
      <c r="C15" s="253" t="s">
        <v>1938</v>
      </c>
      <c r="D15" s="236" t="s">
        <v>1188</v>
      </c>
      <c r="E15" s="237">
        <v>19.28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0.22</v>
      </c>
      <c r="V15" s="222">
        <f>ROUND(E15*U15,2)</f>
        <v>4.24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2023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2024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2025</v>
      </c>
      <c r="D18" s="259"/>
      <c r="E18" s="260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2026</v>
      </c>
      <c r="D19" s="259"/>
      <c r="E19" s="260">
        <v>19.28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34">
        <v>4</v>
      </c>
      <c r="B20" s="235" t="s">
        <v>1942</v>
      </c>
      <c r="C20" s="253" t="s">
        <v>1943</v>
      </c>
      <c r="D20" s="236" t="s">
        <v>511</v>
      </c>
      <c r="E20" s="237">
        <v>28.8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8.4000000000000003E-4</v>
      </c>
      <c r="O20" s="239">
        <f>ROUND(E20*N20,2)</f>
        <v>0.02</v>
      </c>
      <c r="P20" s="239">
        <v>0</v>
      </c>
      <c r="Q20" s="239">
        <f>ROUND(E20*P20,2)</f>
        <v>0</v>
      </c>
      <c r="R20" s="239"/>
      <c r="S20" s="239" t="s">
        <v>374</v>
      </c>
      <c r="T20" s="240" t="s">
        <v>375</v>
      </c>
      <c r="U20" s="222">
        <v>0.23599999999999999</v>
      </c>
      <c r="V20" s="222">
        <f>ROUND(E20*U20,2)</f>
        <v>6.8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2027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2028</v>
      </c>
      <c r="D22" s="259"/>
      <c r="E22" s="260">
        <v>28.8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1946</v>
      </c>
      <c r="C23" s="252" t="s">
        <v>1947</v>
      </c>
      <c r="D23" s="243" t="s">
        <v>511</v>
      </c>
      <c r="E23" s="244">
        <v>28.8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2.02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1948</v>
      </c>
      <c r="C24" s="253" t="s">
        <v>1949</v>
      </c>
      <c r="D24" s="236" t="s">
        <v>1188</v>
      </c>
      <c r="E24" s="237">
        <v>12.853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4.43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2023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2029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2030</v>
      </c>
      <c r="D27" s="259"/>
      <c r="E27" s="260">
        <v>12.85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1659</v>
      </c>
      <c r="C28" s="252" t="s">
        <v>1660</v>
      </c>
      <c r="D28" s="243" t="s">
        <v>1188</v>
      </c>
      <c r="E28" s="244">
        <v>17.12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1.27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1661</v>
      </c>
      <c r="C29" s="253" t="s">
        <v>1662</v>
      </c>
      <c r="D29" s="236" t="s">
        <v>1188</v>
      </c>
      <c r="E29" s="237">
        <v>2.7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2023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2031</v>
      </c>
      <c r="D31" s="259"/>
      <c r="E31" s="260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2032</v>
      </c>
      <c r="D32" s="259"/>
      <c r="E32" s="260">
        <v>2.7</v>
      </c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9</v>
      </c>
      <c r="B33" s="242" t="s">
        <v>1668</v>
      </c>
      <c r="C33" s="252" t="s">
        <v>1669</v>
      </c>
      <c r="D33" s="243" t="s">
        <v>1188</v>
      </c>
      <c r="E33" s="244">
        <v>2.7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4">
        <v>10</v>
      </c>
      <c r="B34" s="235" t="s">
        <v>1670</v>
      </c>
      <c r="C34" s="253" t="s">
        <v>1671</v>
      </c>
      <c r="D34" s="236" t="s">
        <v>550</v>
      </c>
      <c r="E34" s="237">
        <v>5.4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374</v>
      </c>
      <c r="T34" s="240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2033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2034</v>
      </c>
      <c r="D36" s="259"/>
      <c r="E36" s="260">
        <v>5.4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4">
        <v>11</v>
      </c>
      <c r="B37" s="235" t="s">
        <v>1674</v>
      </c>
      <c r="C37" s="253" t="s">
        <v>1675</v>
      </c>
      <c r="D37" s="236" t="s">
        <v>1188</v>
      </c>
      <c r="E37" s="237">
        <v>17.12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2023</v>
      </c>
      <c r="D38" s="259"/>
      <c r="E38" s="260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2035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2036</v>
      </c>
      <c r="D40" s="259"/>
      <c r="E40" s="260">
        <v>17.12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12</v>
      </c>
      <c r="B41" s="235" t="s">
        <v>1958</v>
      </c>
      <c r="C41" s="253" t="s">
        <v>1959</v>
      </c>
      <c r="D41" s="236" t="s">
        <v>1188</v>
      </c>
      <c r="E41" s="237">
        <v>2.16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2023</v>
      </c>
      <c r="D42" s="259"/>
      <c r="E42" s="26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2037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2038</v>
      </c>
      <c r="D44" s="259"/>
      <c r="E44" s="260">
        <v>2.16</v>
      </c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4">
        <v>13</v>
      </c>
      <c r="B45" s="235" t="s">
        <v>1962</v>
      </c>
      <c r="C45" s="253" t="s">
        <v>1963</v>
      </c>
      <c r="D45" s="236" t="s">
        <v>550</v>
      </c>
      <c r="E45" s="237">
        <v>4.32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1</v>
      </c>
      <c r="O45" s="239">
        <f>ROUND(E45*N45,2)</f>
        <v>4.32</v>
      </c>
      <c r="P45" s="239">
        <v>0</v>
      </c>
      <c r="Q45" s="239">
        <f>ROUND(E45*P45,2)</f>
        <v>0</v>
      </c>
      <c r="R45" s="239"/>
      <c r="S45" s="239" t="s">
        <v>374</v>
      </c>
      <c r="T45" s="240" t="s">
        <v>375</v>
      </c>
      <c r="U45" s="222">
        <v>0</v>
      </c>
      <c r="V45" s="222">
        <f>ROUND(E45*U45,2)</f>
        <v>0</v>
      </c>
      <c r="W45" s="222"/>
      <c r="X45" s="222" t="s">
        <v>587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588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2039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2040</v>
      </c>
      <c r="D47" s="259"/>
      <c r="E47" s="260">
        <v>4.32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14</v>
      </c>
      <c r="B48" s="235" t="s">
        <v>1852</v>
      </c>
      <c r="C48" s="253" t="s">
        <v>1853</v>
      </c>
      <c r="D48" s="236" t="s">
        <v>511</v>
      </c>
      <c r="E48" s="237">
        <v>5.4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374</v>
      </c>
      <c r="T48" s="240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2023</v>
      </c>
      <c r="D49" s="259"/>
      <c r="E49" s="260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2041</v>
      </c>
      <c r="D50" s="259"/>
      <c r="E50" s="260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2034</v>
      </c>
      <c r="D51" s="259"/>
      <c r="E51" s="260">
        <v>5.4</v>
      </c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15</v>
      </c>
      <c r="B52" s="242" t="s">
        <v>1966</v>
      </c>
      <c r="C52" s="252" t="s">
        <v>1967</v>
      </c>
      <c r="D52" s="243" t="s">
        <v>1188</v>
      </c>
      <c r="E52" s="244">
        <v>36.4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4" t="s">
        <v>368</v>
      </c>
      <c r="B53" s="225" t="s">
        <v>250</v>
      </c>
      <c r="C53" s="251" t="s">
        <v>251</v>
      </c>
      <c r="D53" s="226"/>
      <c r="E53" s="227"/>
      <c r="F53" s="228"/>
      <c r="G53" s="228">
        <f>SUMIF(AG54:AG57,"&lt;&gt;NOR",G54:G57)</f>
        <v>0</v>
      </c>
      <c r="H53" s="228"/>
      <c r="I53" s="228">
        <f>SUM(I54:I57)</f>
        <v>0</v>
      </c>
      <c r="J53" s="228"/>
      <c r="K53" s="228">
        <f>SUM(K54:K57)</f>
        <v>0</v>
      </c>
      <c r="L53" s="228"/>
      <c r="M53" s="228">
        <f>SUM(M54:M57)</f>
        <v>0</v>
      </c>
      <c r="N53" s="228"/>
      <c r="O53" s="228">
        <f>SUM(O54:O57)</f>
        <v>0</v>
      </c>
      <c r="P53" s="228"/>
      <c r="Q53" s="228">
        <f>SUM(Q54:Q57)</f>
        <v>0</v>
      </c>
      <c r="R53" s="228"/>
      <c r="S53" s="228"/>
      <c r="T53" s="229"/>
      <c r="U53" s="223"/>
      <c r="V53" s="223">
        <f>SUM(V54:V57)</f>
        <v>0.71</v>
      </c>
      <c r="W53" s="223"/>
      <c r="X53" s="223"/>
      <c r="AG53" t="s">
        <v>370</v>
      </c>
    </row>
    <row r="54" spans="1:60" outlineLevel="1" x14ac:dyDescent="0.2">
      <c r="A54" s="234">
        <v>16</v>
      </c>
      <c r="B54" s="235" t="s">
        <v>1968</v>
      </c>
      <c r="C54" s="253" t="s">
        <v>1969</v>
      </c>
      <c r="D54" s="236" t="s">
        <v>1188</v>
      </c>
      <c r="E54" s="237">
        <v>0.54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1.3169999999999999</v>
      </c>
      <c r="V54" s="222">
        <f>ROUND(E54*U54,2)</f>
        <v>0.71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2023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2042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2043</v>
      </c>
      <c r="D57" s="259"/>
      <c r="E57" s="260">
        <v>0.54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4" t="s">
        <v>368</v>
      </c>
      <c r="B58" s="225" t="s">
        <v>256</v>
      </c>
      <c r="C58" s="251" t="s">
        <v>257</v>
      </c>
      <c r="D58" s="226"/>
      <c r="E58" s="227"/>
      <c r="F58" s="228"/>
      <c r="G58" s="228">
        <f>SUMIF(AG59:AG79,"&lt;&gt;NOR",G59:G79)</f>
        <v>0</v>
      </c>
      <c r="H58" s="228"/>
      <c r="I58" s="228">
        <f>SUM(I59:I79)</f>
        <v>0</v>
      </c>
      <c r="J58" s="228"/>
      <c r="K58" s="228">
        <f>SUM(K59:K79)</f>
        <v>0</v>
      </c>
      <c r="L58" s="228"/>
      <c r="M58" s="228">
        <f>SUM(M59:M79)</f>
        <v>0</v>
      </c>
      <c r="N58" s="228"/>
      <c r="O58" s="228">
        <f>SUM(O59:O79)</f>
        <v>0</v>
      </c>
      <c r="P58" s="228"/>
      <c r="Q58" s="228">
        <f>SUM(Q59:Q79)</f>
        <v>0</v>
      </c>
      <c r="R58" s="228"/>
      <c r="S58" s="228"/>
      <c r="T58" s="229"/>
      <c r="U58" s="223"/>
      <c r="V58" s="223">
        <f>SUM(V59:V79)</f>
        <v>0.37</v>
      </c>
      <c r="W58" s="223"/>
      <c r="X58" s="223"/>
      <c r="AG58" t="s">
        <v>370</v>
      </c>
    </row>
    <row r="59" spans="1:60" outlineLevel="1" x14ac:dyDescent="0.2">
      <c r="A59" s="234">
        <v>17</v>
      </c>
      <c r="B59" s="235" t="s">
        <v>1987</v>
      </c>
      <c r="C59" s="253" t="s">
        <v>2044</v>
      </c>
      <c r="D59" s="236" t="s">
        <v>373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374</v>
      </c>
      <c r="T59" s="240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61" t="s">
        <v>1696</v>
      </c>
      <c r="D60" s="259"/>
      <c r="E60" s="260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532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1974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1975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1385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244</v>
      </c>
      <c r="D64" s="259"/>
      <c r="E64" s="260">
        <v>1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18</v>
      </c>
      <c r="B65" s="235" t="s">
        <v>2045</v>
      </c>
      <c r="C65" s="253" t="s">
        <v>2046</v>
      </c>
      <c r="D65" s="236" t="s">
        <v>530</v>
      </c>
      <c r="E65" s="237">
        <v>9.35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374</v>
      </c>
      <c r="T65" s="240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377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1696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2023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2047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2048</v>
      </c>
      <c r="D69" s="259"/>
      <c r="E69" s="260">
        <v>9.35</v>
      </c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4">
        <v>19</v>
      </c>
      <c r="B70" s="235" t="s">
        <v>2049</v>
      </c>
      <c r="C70" s="253" t="s">
        <v>2050</v>
      </c>
      <c r="D70" s="236" t="s">
        <v>373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374</v>
      </c>
      <c r="T70" s="240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1696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2023</v>
      </c>
      <c r="D72" s="259"/>
      <c r="E72" s="260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61" t="s">
        <v>1385</v>
      </c>
      <c r="D73" s="259"/>
      <c r="E73" s="260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13"/>
      <c r="Z73" s="213"/>
      <c r="AA73" s="213"/>
      <c r="AB73" s="213"/>
      <c r="AC73" s="213"/>
      <c r="AD73" s="213"/>
      <c r="AE73" s="213"/>
      <c r="AF73" s="213"/>
      <c r="AG73" s="213" t="s">
        <v>532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244</v>
      </c>
      <c r="D74" s="259"/>
      <c r="E74" s="260">
        <v>1</v>
      </c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20</v>
      </c>
      <c r="B75" s="242" t="s">
        <v>2051</v>
      </c>
      <c r="C75" s="252" t="s">
        <v>2052</v>
      </c>
      <c r="D75" s="243" t="s">
        <v>530</v>
      </c>
      <c r="E75" s="244">
        <v>8.5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4.3999999999999997E-2</v>
      </c>
      <c r="V75" s="222">
        <f>ROUND(E75*U75,2)</f>
        <v>0.37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21</v>
      </c>
      <c r="B76" s="242" t="s">
        <v>2006</v>
      </c>
      <c r="C76" s="252" t="s">
        <v>2007</v>
      </c>
      <c r="D76" s="243" t="s">
        <v>530</v>
      </c>
      <c r="E76" s="244">
        <v>11.5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1.9000000000000001E-4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22</v>
      </c>
      <c r="B77" s="235" t="s">
        <v>2013</v>
      </c>
      <c r="C77" s="253" t="s">
        <v>2014</v>
      </c>
      <c r="D77" s="236" t="s">
        <v>530</v>
      </c>
      <c r="E77" s="237">
        <v>8.5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9.0000000000000006E-5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374</v>
      </c>
      <c r="T77" s="240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2053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2054</v>
      </c>
      <c r="D79" s="259"/>
      <c r="E79" s="260">
        <v>8.5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4" t="s">
        <v>368</v>
      </c>
      <c r="B80" s="225" t="s">
        <v>264</v>
      </c>
      <c r="C80" s="251" t="s">
        <v>265</v>
      </c>
      <c r="D80" s="226"/>
      <c r="E80" s="227"/>
      <c r="F80" s="228"/>
      <c r="G80" s="228">
        <f>SUMIF(AG81:AG81,"&lt;&gt;NOR",G81:G81)</f>
        <v>0</v>
      </c>
      <c r="H80" s="228"/>
      <c r="I80" s="228">
        <f>SUM(I81:I81)</f>
        <v>0</v>
      </c>
      <c r="J80" s="228"/>
      <c r="K80" s="228">
        <f>SUM(K81:K81)</f>
        <v>0</v>
      </c>
      <c r="L80" s="228"/>
      <c r="M80" s="228">
        <f>SUM(M81:M81)</f>
        <v>0</v>
      </c>
      <c r="N80" s="228"/>
      <c r="O80" s="228">
        <f>SUM(O81:O81)</f>
        <v>0</v>
      </c>
      <c r="P80" s="228"/>
      <c r="Q80" s="228">
        <f>SUM(Q81:Q81)</f>
        <v>0</v>
      </c>
      <c r="R80" s="228"/>
      <c r="S80" s="228"/>
      <c r="T80" s="229"/>
      <c r="U80" s="223"/>
      <c r="V80" s="223">
        <f>SUM(V81:V81)</f>
        <v>0</v>
      </c>
      <c r="W80" s="223"/>
      <c r="X80" s="223"/>
      <c r="AG80" t="s">
        <v>370</v>
      </c>
    </row>
    <row r="81" spans="1:60" outlineLevel="1" x14ac:dyDescent="0.2">
      <c r="A81" s="234">
        <v>23</v>
      </c>
      <c r="B81" s="235" t="s">
        <v>2017</v>
      </c>
      <c r="C81" s="253" t="s">
        <v>2018</v>
      </c>
      <c r="D81" s="236" t="s">
        <v>550</v>
      </c>
      <c r="E81" s="237">
        <v>4.3470000000000004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374</v>
      </c>
      <c r="T81" s="240" t="s">
        <v>375</v>
      </c>
      <c r="U81" s="222">
        <v>0</v>
      </c>
      <c r="V81" s="222">
        <f>ROUND(E81*U81,2)</f>
        <v>0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">
      <c r="A82" s="3"/>
      <c r="B82" s="4"/>
      <c r="C82" s="256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355</v>
      </c>
    </row>
    <row r="83" spans="1:60" x14ac:dyDescent="0.2">
      <c r="A83" s="216"/>
      <c r="B83" s="217" t="s">
        <v>29</v>
      </c>
      <c r="C83" s="257"/>
      <c r="D83" s="218"/>
      <c r="E83" s="219"/>
      <c r="F83" s="219"/>
      <c r="G83" s="250">
        <f>G8+G53+G58+G80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524</v>
      </c>
    </row>
    <row r="84" spans="1:60" x14ac:dyDescent="0.2">
      <c r="C84" s="258"/>
      <c r="D84" s="10"/>
      <c r="AG84" t="s">
        <v>525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r66a2rcbNvQmHnR0aRmA3Ec8cn/kRGBnRLBdgd27lRGrsL48xMrl6UhxTyLkUt1VU60z4ol5aM0A6MjOX5WQw==" saltValue="pJ+KxETGTQOz19fQ7od06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2213-2719-41DE-9C9F-07161590D23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77</v>
      </c>
      <c r="C4" s="205" t="s">
        <v>78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SUMIF(AG9:AG53,"&lt;&gt;NOR",G9:G53)</f>
        <v>0</v>
      </c>
      <c r="H8" s="228"/>
      <c r="I8" s="228">
        <f>SUM(I9:I53)</f>
        <v>0</v>
      </c>
      <c r="J8" s="228"/>
      <c r="K8" s="228">
        <f>SUM(K9:K53)</f>
        <v>0</v>
      </c>
      <c r="L8" s="228"/>
      <c r="M8" s="228">
        <f>SUM(M9:M53)</f>
        <v>0</v>
      </c>
      <c r="N8" s="228"/>
      <c r="O8" s="228">
        <f>SUM(O9:O53)</f>
        <v>3.62</v>
      </c>
      <c r="P8" s="228"/>
      <c r="Q8" s="228">
        <f>SUM(Q9:Q53)</f>
        <v>0</v>
      </c>
      <c r="R8" s="228"/>
      <c r="S8" s="228"/>
      <c r="T8" s="229"/>
      <c r="U8" s="223"/>
      <c r="V8" s="223">
        <f>SUM(V9:V53)</f>
        <v>17.060000000000002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1929</v>
      </c>
      <c r="C9" s="253" t="s">
        <v>1930</v>
      </c>
      <c r="D9" s="236" t="s">
        <v>517</v>
      </c>
      <c r="E9" s="237">
        <v>10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0.60299999999999998</v>
      </c>
      <c r="V9" s="222">
        <f>ROUND(E9*U9,2)</f>
        <v>6.03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2055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49</v>
      </c>
      <c r="D11" s="259"/>
      <c r="E11" s="260">
        <v>10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1933</v>
      </c>
      <c r="C12" s="253" t="s">
        <v>1934</v>
      </c>
      <c r="D12" s="236" t="s">
        <v>1935</v>
      </c>
      <c r="E12" s="237">
        <v>15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2021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2022</v>
      </c>
      <c r="D14" s="259"/>
      <c r="E14" s="260">
        <v>15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1655</v>
      </c>
      <c r="C15" s="253" t="s">
        <v>1656</v>
      </c>
      <c r="D15" s="236" t="s">
        <v>1188</v>
      </c>
      <c r="E15" s="237">
        <v>7.2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0.23</v>
      </c>
      <c r="V15" s="222">
        <f>ROUND(E15*U15,2)</f>
        <v>1.66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1939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2056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2057</v>
      </c>
      <c r="D18" s="259"/>
      <c r="E18" s="260">
        <v>7.2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4</v>
      </c>
      <c r="B19" s="235" t="s">
        <v>1942</v>
      </c>
      <c r="C19" s="253" t="s">
        <v>1943</v>
      </c>
      <c r="D19" s="236" t="s">
        <v>511</v>
      </c>
      <c r="E19" s="237">
        <v>24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8.4000000000000003E-4</v>
      </c>
      <c r="O19" s="239">
        <f>ROUND(E19*N19,2)</f>
        <v>0.02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5.66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1939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2058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71</v>
      </c>
      <c r="D22" s="259"/>
      <c r="E22" s="260">
        <v>24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5</v>
      </c>
      <c r="B23" s="242" t="s">
        <v>1946</v>
      </c>
      <c r="C23" s="252" t="s">
        <v>1947</v>
      </c>
      <c r="D23" s="243" t="s">
        <v>511</v>
      </c>
      <c r="E23" s="244">
        <v>24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7.0000000000000007E-2</v>
      </c>
      <c r="V23" s="222">
        <f>ROUND(E23*U23,2)</f>
        <v>1.68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6</v>
      </c>
      <c r="B24" s="235" t="s">
        <v>1948</v>
      </c>
      <c r="C24" s="253" t="s">
        <v>1949</v>
      </c>
      <c r="D24" s="236" t="s">
        <v>1188</v>
      </c>
      <c r="E24" s="237">
        <v>4.8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0.34499999999999997</v>
      </c>
      <c r="V24" s="222">
        <f>ROUND(E24*U24,2)</f>
        <v>1.66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1939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2059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2060</v>
      </c>
      <c r="D27" s="259"/>
      <c r="E27" s="260">
        <v>4.8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7</v>
      </c>
      <c r="B28" s="242" t="s">
        <v>1659</v>
      </c>
      <c r="C28" s="252" t="s">
        <v>1660</v>
      </c>
      <c r="D28" s="243" t="s">
        <v>1188</v>
      </c>
      <c r="E28" s="244">
        <v>5.04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7.3999999999999996E-2</v>
      </c>
      <c r="V28" s="222">
        <f>ROUND(E28*U28,2)</f>
        <v>0.37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1661</v>
      </c>
      <c r="C29" s="253" t="s">
        <v>1662</v>
      </c>
      <c r="D29" s="236" t="s">
        <v>1188</v>
      </c>
      <c r="E29" s="237">
        <v>2.16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374</v>
      </c>
      <c r="T29" s="240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1939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2061</v>
      </c>
      <c r="D31" s="259"/>
      <c r="E31" s="260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61" t="s">
        <v>2062</v>
      </c>
      <c r="D32" s="259"/>
      <c r="E32" s="260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3"/>
      <c r="Z32" s="213"/>
      <c r="AA32" s="213"/>
      <c r="AB32" s="213"/>
      <c r="AC32" s="213"/>
      <c r="AD32" s="213"/>
      <c r="AE32" s="213"/>
      <c r="AF32" s="213"/>
      <c r="AG32" s="213" t="s">
        <v>532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2038</v>
      </c>
      <c r="D33" s="259"/>
      <c r="E33" s="260">
        <v>2.16</v>
      </c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9</v>
      </c>
      <c r="B34" s="242" t="s">
        <v>1668</v>
      </c>
      <c r="C34" s="252" t="s">
        <v>1669</v>
      </c>
      <c r="D34" s="243" t="s">
        <v>1188</v>
      </c>
      <c r="E34" s="244">
        <v>2.16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10</v>
      </c>
      <c r="B35" s="235" t="s">
        <v>1670</v>
      </c>
      <c r="C35" s="253" t="s">
        <v>1671</v>
      </c>
      <c r="D35" s="236" t="s">
        <v>550</v>
      </c>
      <c r="E35" s="237">
        <v>4.32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374</v>
      </c>
      <c r="T35" s="240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2039</v>
      </c>
      <c r="D36" s="259"/>
      <c r="E36" s="260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61" t="s">
        <v>2040</v>
      </c>
      <c r="D37" s="259"/>
      <c r="E37" s="260">
        <v>4.32</v>
      </c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3"/>
      <c r="Z37" s="213"/>
      <c r="AA37" s="213"/>
      <c r="AB37" s="213"/>
      <c r="AC37" s="213"/>
      <c r="AD37" s="213"/>
      <c r="AE37" s="213"/>
      <c r="AF37" s="213"/>
      <c r="AG37" s="213" t="s">
        <v>532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4">
        <v>11</v>
      </c>
      <c r="B38" s="235" t="s">
        <v>1674</v>
      </c>
      <c r="C38" s="253" t="s">
        <v>1675</v>
      </c>
      <c r="D38" s="236" t="s">
        <v>1188</v>
      </c>
      <c r="E38" s="237">
        <v>5.04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374</v>
      </c>
      <c r="T38" s="240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1939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2063</v>
      </c>
      <c r="D40" s="259"/>
      <c r="E40" s="260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61" t="s">
        <v>2064</v>
      </c>
      <c r="D41" s="259"/>
      <c r="E41" s="260">
        <v>5.04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532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4">
        <v>12</v>
      </c>
      <c r="B42" s="235" t="s">
        <v>1958</v>
      </c>
      <c r="C42" s="253" t="s">
        <v>1959</v>
      </c>
      <c r="D42" s="236" t="s">
        <v>1188</v>
      </c>
      <c r="E42" s="237">
        <v>1.8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374</v>
      </c>
      <c r="T42" s="240" t="s">
        <v>375</v>
      </c>
      <c r="U42" s="222">
        <v>0</v>
      </c>
      <c r="V42" s="222">
        <f>ROUND(E42*U42,2)</f>
        <v>0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1939</v>
      </c>
      <c r="D43" s="259"/>
      <c r="E43" s="260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61" t="s">
        <v>2065</v>
      </c>
      <c r="D44" s="259"/>
      <c r="E44" s="260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532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2066</v>
      </c>
      <c r="D45" s="259"/>
      <c r="E45" s="260">
        <v>1.8</v>
      </c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4">
        <v>13</v>
      </c>
      <c r="B46" s="235" t="s">
        <v>1962</v>
      </c>
      <c r="C46" s="253" t="s">
        <v>1963</v>
      </c>
      <c r="D46" s="236" t="s">
        <v>550</v>
      </c>
      <c r="E46" s="237">
        <v>3.6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1</v>
      </c>
      <c r="O46" s="239">
        <f>ROUND(E46*N46,2)</f>
        <v>3.6</v>
      </c>
      <c r="P46" s="239">
        <v>0</v>
      </c>
      <c r="Q46" s="239">
        <f>ROUND(E46*P46,2)</f>
        <v>0</v>
      </c>
      <c r="R46" s="239"/>
      <c r="S46" s="239" t="s">
        <v>374</v>
      </c>
      <c r="T46" s="240" t="s">
        <v>375</v>
      </c>
      <c r="U46" s="222">
        <v>0</v>
      </c>
      <c r="V46" s="222">
        <f>ROUND(E46*U46,2)</f>
        <v>0</v>
      </c>
      <c r="W46" s="222"/>
      <c r="X46" s="222" t="s">
        <v>587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588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2067</v>
      </c>
      <c r="D47" s="259"/>
      <c r="E47" s="260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61" t="s">
        <v>2068</v>
      </c>
      <c r="D48" s="259"/>
      <c r="E48" s="260">
        <v>3.6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532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4">
        <v>14</v>
      </c>
      <c r="B49" s="235" t="s">
        <v>1852</v>
      </c>
      <c r="C49" s="253" t="s">
        <v>1853</v>
      </c>
      <c r="D49" s="236" t="s">
        <v>511</v>
      </c>
      <c r="E49" s="237">
        <v>3.6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374</v>
      </c>
      <c r="T49" s="240" t="s">
        <v>375</v>
      </c>
      <c r="U49" s="222">
        <v>0</v>
      </c>
      <c r="V49" s="222">
        <f>ROUND(E49*U49,2)</f>
        <v>0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1939</v>
      </c>
      <c r="D50" s="259"/>
      <c r="E50" s="260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61" t="s">
        <v>2069</v>
      </c>
      <c r="D51" s="259"/>
      <c r="E51" s="260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13"/>
      <c r="Z51" s="213"/>
      <c r="AA51" s="213"/>
      <c r="AB51" s="213"/>
      <c r="AC51" s="213"/>
      <c r="AD51" s="213"/>
      <c r="AE51" s="213"/>
      <c r="AF51" s="213"/>
      <c r="AG51" s="213" t="s">
        <v>532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1" t="s">
        <v>2068</v>
      </c>
      <c r="D52" s="259"/>
      <c r="E52" s="260">
        <v>3.6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13"/>
      <c r="Z52" s="213"/>
      <c r="AA52" s="213"/>
      <c r="AB52" s="213"/>
      <c r="AC52" s="213"/>
      <c r="AD52" s="213"/>
      <c r="AE52" s="213"/>
      <c r="AF52" s="213"/>
      <c r="AG52" s="213" t="s">
        <v>532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15</v>
      </c>
      <c r="B53" s="242" t="s">
        <v>1966</v>
      </c>
      <c r="C53" s="252" t="s">
        <v>1967</v>
      </c>
      <c r="D53" s="243" t="s">
        <v>1188</v>
      </c>
      <c r="E53" s="244">
        <v>12.24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</v>
      </c>
      <c r="V53" s="222">
        <f>ROUND(E53*U53,2)</f>
        <v>0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4" t="s">
        <v>368</v>
      </c>
      <c r="B54" s="225" t="s">
        <v>250</v>
      </c>
      <c r="C54" s="251" t="s">
        <v>251</v>
      </c>
      <c r="D54" s="226"/>
      <c r="E54" s="227"/>
      <c r="F54" s="228"/>
      <c r="G54" s="228">
        <f>SUMIF(AG55:AG58,"&lt;&gt;NOR",G55:G58)</f>
        <v>0</v>
      </c>
      <c r="H54" s="228"/>
      <c r="I54" s="228">
        <f>SUM(I55:I58)</f>
        <v>0</v>
      </c>
      <c r="J54" s="228"/>
      <c r="K54" s="228">
        <f>SUM(K55:K58)</f>
        <v>0</v>
      </c>
      <c r="L54" s="228"/>
      <c r="M54" s="228">
        <f>SUM(M55:M58)</f>
        <v>0</v>
      </c>
      <c r="N54" s="228"/>
      <c r="O54" s="228">
        <f>SUM(O55:O58)</f>
        <v>0</v>
      </c>
      <c r="P54" s="228"/>
      <c r="Q54" s="228">
        <f>SUM(Q55:Q58)</f>
        <v>0</v>
      </c>
      <c r="R54" s="228"/>
      <c r="S54" s="228"/>
      <c r="T54" s="229"/>
      <c r="U54" s="223"/>
      <c r="V54" s="223">
        <f>SUM(V55:V58)</f>
        <v>0.47</v>
      </c>
      <c r="W54" s="223"/>
      <c r="X54" s="223"/>
      <c r="AG54" t="s">
        <v>370</v>
      </c>
    </row>
    <row r="55" spans="1:60" outlineLevel="1" x14ac:dyDescent="0.2">
      <c r="A55" s="234">
        <v>16</v>
      </c>
      <c r="B55" s="235" t="s">
        <v>1968</v>
      </c>
      <c r="C55" s="253" t="s">
        <v>1969</v>
      </c>
      <c r="D55" s="236" t="s">
        <v>1188</v>
      </c>
      <c r="E55" s="237">
        <v>0.36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374</v>
      </c>
      <c r="T55" s="240" t="s">
        <v>375</v>
      </c>
      <c r="U55" s="222">
        <v>1.3169999999999999</v>
      </c>
      <c r="V55" s="222">
        <f>ROUND(E55*U55,2)</f>
        <v>0.47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1939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2070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2071</v>
      </c>
      <c r="D58" s="259"/>
      <c r="E58" s="260">
        <v>0.36</v>
      </c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4" t="s">
        <v>368</v>
      </c>
      <c r="B59" s="225" t="s">
        <v>256</v>
      </c>
      <c r="C59" s="251" t="s">
        <v>257</v>
      </c>
      <c r="D59" s="226"/>
      <c r="E59" s="227"/>
      <c r="F59" s="228"/>
      <c r="G59" s="228">
        <f>SUMIF(AG60:AG73,"&lt;&gt;NOR",G60:G73)</f>
        <v>0</v>
      </c>
      <c r="H59" s="228"/>
      <c r="I59" s="228">
        <f>SUM(I60:I73)</f>
        <v>0</v>
      </c>
      <c r="J59" s="228"/>
      <c r="K59" s="228">
        <f>SUM(K60:K73)</f>
        <v>0</v>
      </c>
      <c r="L59" s="228"/>
      <c r="M59" s="228">
        <f>SUM(M60:M73)</f>
        <v>0</v>
      </c>
      <c r="N59" s="228"/>
      <c r="O59" s="228">
        <f>SUM(O60:O73)</f>
        <v>0</v>
      </c>
      <c r="P59" s="228"/>
      <c r="Q59" s="228">
        <f>SUM(Q60:Q73)</f>
        <v>0</v>
      </c>
      <c r="R59" s="228"/>
      <c r="S59" s="228"/>
      <c r="T59" s="229"/>
      <c r="U59" s="223"/>
      <c r="V59" s="223">
        <f>SUM(V60:V73)</f>
        <v>0.33</v>
      </c>
      <c r="W59" s="223"/>
      <c r="X59" s="223"/>
      <c r="AG59" t="s">
        <v>370</v>
      </c>
    </row>
    <row r="60" spans="1:60" outlineLevel="1" x14ac:dyDescent="0.2">
      <c r="A60" s="234">
        <v>17</v>
      </c>
      <c r="B60" s="235" t="s">
        <v>1987</v>
      </c>
      <c r="C60" s="253" t="s">
        <v>2072</v>
      </c>
      <c r="D60" s="236" t="s">
        <v>373</v>
      </c>
      <c r="E60" s="237">
        <v>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374</v>
      </c>
      <c r="T60" s="240" t="s">
        <v>375</v>
      </c>
      <c r="U60" s="222">
        <v>0</v>
      </c>
      <c r="V60" s="222">
        <f>ROUND(E60*U60,2)</f>
        <v>0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1" t="s">
        <v>1696</v>
      </c>
      <c r="D61" s="259"/>
      <c r="E61" s="260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13"/>
      <c r="Z61" s="213"/>
      <c r="AA61" s="213"/>
      <c r="AB61" s="213"/>
      <c r="AC61" s="213"/>
      <c r="AD61" s="213"/>
      <c r="AE61" s="213"/>
      <c r="AF61" s="213"/>
      <c r="AG61" s="213" t="s">
        <v>532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1974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1975</v>
      </c>
      <c r="D63" s="259"/>
      <c r="E63" s="260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61" t="s">
        <v>1385</v>
      </c>
      <c r="D64" s="259"/>
      <c r="E64" s="260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532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244</v>
      </c>
      <c r="D65" s="259"/>
      <c r="E65" s="260">
        <v>1</v>
      </c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4">
        <v>18</v>
      </c>
      <c r="B66" s="235" t="s">
        <v>1998</v>
      </c>
      <c r="C66" s="253" t="s">
        <v>1999</v>
      </c>
      <c r="D66" s="236" t="s">
        <v>530</v>
      </c>
      <c r="E66" s="237">
        <v>6.6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374</v>
      </c>
      <c r="T66" s="240" t="s">
        <v>375</v>
      </c>
      <c r="U66" s="222">
        <v>0</v>
      </c>
      <c r="V66" s="222">
        <f>ROUND(E66*U66,2)</f>
        <v>0</v>
      </c>
      <c r="W66" s="222"/>
      <c r="X66" s="222" t="s">
        <v>376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377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1696</v>
      </c>
      <c r="D67" s="259"/>
      <c r="E67" s="260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61" t="s">
        <v>1939</v>
      </c>
      <c r="D68" s="259"/>
      <c r="E68" s="260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13"/>
      <c r="Z68" s="213"/>
      <c r="AA68" s="213"/>
      <c r="AB68" s="213"/>
      <c r="AC68" s="213"/>
      <c r="AD68" s="213"/>
      <c r="AE68" s="213"/>
      <c r="AF68" s="213"/>
      <c r="AG68" s="213" t="s">
        <v>532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61" t="s">
        <v>2073</v>
      </c>
      <c r="D69" s="259"/>
      <c r="E69" s="260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532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2074</v>
      </c>
      <c r="D70" s="259"/>
      <c r="E70" s="260">
        <v>6.6</v>
      </c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19</v>
      </c>
      <c r="B71" s="242" t="s">
        <v>2004</v>
      </c>
      <c r="C71" s="252" t="s">
        <v>2005</v>
      </c>
      <c r="D71" s="243" t="s">
        <v>530</v>
      </c>
      <c r="E71" s="244">
        <v>6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5.5E-2</v>
      </c>
      <c r="V71" s="222">
        <f>ROUND(E71*U71,2)</f>
        <v>0.33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20</v>
      </c>
      <c r="B72" s="242" t="s">
        <v>2010</v>
      </c>
      <c r="C72" s="252" t="s">
        <v>2011</v>
      </c>
      <c r="D72" s="243" t="s">
        <v>530</v>
      </c>
      <c r="E72" s="244">
        <v>6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2.0000000000000001E-4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21</v>
      </c>
      <c r="B73" s="242" t="s">
        <v>2013</v>
      </c>
      <c r="C73" s="252" t="s">
        <v>2014</v>
      </c>
      <c r="D73" s="243" t="s">
        <v>530</v>
      </c>
      <c r="E73" s="244">
        <v>6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9.0000000000000006E-5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4" t="s">
        <v>368</v>
      </c>
      <c r="B74" s="225" t="s">
        <v>264</v>
      </c>
      <c r="C74" s="251" t="s">
        <v>265</v>
      </c>
      <c r="D74" s="226"/>
      <c r="E74" s="227"/>
      <c r="F74" s="228"/>
      <c r="G74" s="228">
        <f>SUMIF(AG75:AG75,"&lt;&gt;NOR",G75:G75)</f>
        <v>0</v>
      </c>
      <c r="H74" s="228"/>
      <c r="I74" s="228">
        <f>SUM(I75:I75)</f>
        <v>0</v>
      </c>
      <c r="J74" s="228"/>
      <c r="K74" s="228">
        <f>SUM(K75:K75)</f>
        <v>0</v>
      </c>
      <c r="L74" s="228"/>
      <c r="M74" s="228">
        <f>SUM(M75:M75)</f>
        <v>0</v>
      </c>
      <c r="N74" s="228"/>
      <c r="O74" s="228">
        <f>SUM(O75:O75)</f>
        <v>0</v>
      </c>
      <c r="P74" s="228"/>
      <c r="Q74" s="228">
        <f>SUM(Q75:Q75)</f>
        <v>0</v>
      </c>
      <c r="R74" s="228"/>
      <c r="S74" s="228"/>
      <c r="T74" s="229"/>
      <c r="U74" s="223"/>
      <c r="V74" s="223">
        <f>SUM(V75:V75)</f>
        <v>0</v>
      </c>
      <c r="W74" s="223"/>
      <c r="X74" s="223"/>
      <c r="AG74" t="s">
        <v>370</v>
      </c>
    </row>
    <row r="75" spans="1:60" outlineLevel="1" x14ac:dyDescent="0.2">
      <c r="A75" s="234">
        <v>22</v>
      </c>
      <c r="B75" s="235" t="s">
        <v>2017</v>
      </c>
      <c r="C75" s="253" t="s">
        <v>2018</v>
      </c>
      <c r="D75" s="236" t="s">
        <v>550</v>
      </c>
      <c r="E75" s="237">
        <v>3.6219999999999999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374</v>
      </c>
      <c r="T75" s="240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">
      <c r="A76" s="3"/>
      <c r="B76" s="4"/>
      <c r="C76" s="25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355</v>
      </c>
    </row>
    <row r="77" spans="1:60" x14ac:dyDescent="0.2">
      <c r="A77" s="216"/>
      <c r="B77" s="217" t="s">
        <v>29</v>
      </c>
      <c r="C77" s="257"/>
      <c r="D77" s="218"/>
      <c r="E77" s="219"/>
      <c r="F77" s="219"/>
      <c r="G77" s="250">
        <f>G8+G54+G59+G74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524</v>
      </c>
    </row>
    <row r="78" spans="1:60" x14ac:dyDescent="0.2">
      <c r="C78" s="258"/>
      <c r="D78" s="10"/>
      <c r="AG78" t="s">
        <v>525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AWxfKoKFY3VmqStTwGUfYvSKyROIu62ZXkQB0n13anSMmNh7jqhuLYj0zk+VAs8B5VS2Minm5QFXSTT1fzaOQ==" saltValue="3diz7GKIk2Fpmu+lu4DuO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B7F30-DDC1-4961-9839-747EE2E7A6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79</v>
      </c>
      <c r="C4" s="205" t="s">
        <v>80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SUMIF(AG9:AG52,"&lt;&gt;NOR",G9:G52)</f>
        <v>0</v>
      </c>
      <c r="H8" s="228"/>
      <c r="I8" s="228">
        <f>SUM(I9:I52)</f>
        <v>0</v>
      </c>
      <c r="J8" s="228"/>
      <c r="K8" s="228">
        <f>SUM(K9:K52)</f>
        <v>0</v>
      </c>
      <c r="L8" s="228"/>
      <c r="M8" s="228">
        <f>SUM(M9:M52)</f>
        <v>0</v>
      </c>
      <c r="N8" s="228"/>
      <c r="O8" s="228">
        <f>SUM(O9:O52)</f>
        <v>788.2</v>
      </c>
      <c r="P8" s="228"/>
      <c r="Q8" s="228">
        <f>SUM(Q9:Q52)</f>
        <v>0</v>
      </c>
      <c r="R8" s="228"/>
      <c r="S8" s="228"/>
      <c r="T8" s="229"/>
      <c r="U8" s="223"/>
      <c r="V8" s="223">
        <f>SUM(V9:V52)</f>
        <v>2979.4100000000008</v>
      </c>
      <c r="W8" s="223"/>
      <c r="X8" s="223"/>
      <c r="AG8" t="s">
        <v>370</v>
      </c>
    </row>
    <row r="9" spans="1:60" ht="22.5" outlineLevel="1" x14ac:dyDescent="0.2">
      <c r="A9" s="234">
        <v>1</v>
      </c>
      <c r="B9" s="235" t="s">
        <v>2075</v>
      </c>
      <c r="C9" s="253" t="s">
        <v>2076</v>
      </c>
      <c r="D9" s="236" t="s">
        <v>1188</v>
      </c>
      <c r="E9" s="237">
        <v>139.87200000000001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2077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2078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2079</v>
      </c>
      <c r="D12" s="259"/>
      <c r="E12" s="260">
        <v>139.87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2</v>
      </c>
      <c r="B13" s="242" t="s">
        <v>2080</v>
      </c>
      <c r="C13" s="252" t="s">
        <v>2081</v>
      </c>
      <c r="D13" s="243" t="s">
        <v>1188</v>
      </c>
      <c r="E13" s="244">
        <v>269.28300000000002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6.3</v>
      </c>
      <c r="V13" s="222">
        <f>ROUND(E13*U13,2)</f>
        <v>1696.48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3</v>
      </c>
      <c r="B14" s="242" t="s">
        <v>2082</v>
      </c>
      <c r="C14" s="252" t="s">
        <v>2083</v>
      </c>
      <c r="D14" s="243" t="s">
        <v>1188</v>
      </c>
      <c r="E14" s="244">
        <v>152.08600000000001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3.81</v>
      </c>
      <c r="V14" s="222">
        <f>ROUND(E14*U14,2)</f>
        <v>579.45000000000005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41">
        <v>4</v>
      </c>
      <c r="B15" s="242" t="s">
        <v>2084</v>
      </c>
      <c r="C15" s="252" t="s">
        <v>2085</v>
      </c>
      <c r="D15" s="243" t="s">
        <v>1188</v>
      </c>
      <c r="E15" s="244">
        <v>152.08600000000001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0.998</v>
      </c>
      <c r="V15" s="222">
        <f>ROUND(E15*U15,2)</f>
        <v>151.78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4">
        <v>5</v>
      </c>
      <c r="B16" s="235" t="s">
        <v>2086</v>
      </c>
      <c r="C16" s="253" t="s">
        <v>2087</v>
      </c>
      <c r="D16" s="236" t="s">
        <v>1188</v>
      </c>
      <c r="E16" s="237">
        <v>260.43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374</v>
      </c>
      <c r="T16" s="240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2088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2089</v>
      </c>
      <c r="D18" s="259"/>
      <c r="E18" s="260">
        <v>260.43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6</v>
      </c>
      <c r="B19" s="235" t="s">
        <v>1661</v>
      </c>
      <c r="C19" s="253" t="s">
        <v>1662</v>
      </c>
      <c r="D19" s="236" t="s">
        <v>1188</v>
      </c>
      <c r="E19" s="237">
        <v>80.06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2090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2091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2092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2093</v>
      </c>
      <c r="D23" s="259"/>
      <c r="E23" s="260">
        <v>80.06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7</v>
      </c>
      <c r="B24" s="242" t="s">
        <v>1668</v>
      </c>
      <c r="C24" s="252" t="s">
        <v>1669</v>
      </c>
      <c r="D24" s="243" t="s">
        <v>1188</v>
      </c>
      <c r="E24" s="244">
        <v>80.06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8</v>
      </c>
      <c r="B25" s="235" t="s">
        <v>1670</v>
      </c>
      <c r="C25" s="253" t="s">
        <v>1671</v>
      </c>
      <c r="D25" s="236" t="s">
        <v>550</v>
      </c>
      <c r="E25" s="237">
        <v>160.12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2094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2095</v>
      </c>
      <c r="D27" s="259"/>
      <c r="E27" s="260">
        <v>160.12</v>
      </c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4">
        <v>9</v>
      </c>
      <c r="B28" s="235" t="s">
        <v>1674</v>
      </c>
      <c r="C28" s="253" t="s">
        <v>1675</v>
      </c>
      <c r="D28" s="236" t="s">
        <v>1188</v>
      </c>
      <c r="E28" s="237">
        <v>111.776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374</v>
      </c>
      <c r="T28" s="240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2077</v>
      </c>
      <c r="D29" s="259"/>
      <c r="E29" s="260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61" t="s">
        <v>2096</v>
      </c>
      <c r="D30" s="259"/>
      <c r="E30" s="260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532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61" t="s">
        <v>2097</v>
      </c>
      <c r="D31" s="259"/>
      <c r="E31" s="260">
        <v>111.78</v>
      </c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3"/>
      <c r="Z31" s="213"/>
      <c r="AA31" s="213"/>
      <c r="AB31" s="213"/>
      <c r="AC31" s="213"/>
      <c r="AD31" s="213"/>
      <c r="AE31" s="213"/>
      <c r="AF31" s="213"/>
      <c r="AG31" s="213" t="s">
        <v>532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4">
        <v>10</v>
      </c>
      <c r="B32" s="235" t="s">
        <v>2098</v>
      </c>
      <c r="C32" s="253" t="s">
        <v>2099</v>
      </c>
      <c r="D32" s="236" t="s">
        <v>1188</v>
      </c>
      <c r="E32" s="237">
        <v>117.73699999999999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1.1499999999999999</v>
      </c>
      <c r="V32" s="222">
        <f>ROUND(E32*U32,2)</f>
        <v>135.4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61" t="s">
        <v>2100</v>
      </c>
      <c r="D33" s="259"/>
      <c r="E33" s="260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532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61" t="s">
        <v>2101</v>
      </c>
      <c r="D34" s="259"/>
      <c r="E34" s="260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3"/>
      <c r="Z34" s="213"/>
      <c r="AA34" s="213"/>
      <c r="AB34" s="213"/>
      <c r="AC34" s="213"/>
      <c r="AD34" s="213"/>
      <c r="AE34" s="213"/>
      <c r="AF34" s="213"/>
      <c r="AG34" s="213" t="s">
        <v>532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61" t="s">
        <v>2102</v>
      </c>
      <c r="D35" s="259"/>
      <c r="E35" s="260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532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61" t="s">
        <v>2103</v>
      </c>
      <c r="D36" s="259"/>
      <c r="E36" s="260">
        <v>117.74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532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4">
        <v>11</v>
      </c>
      <c r="B37" s="235" t="s">
        <v>2098</v>
      </c>
      <c r="C37" s="253" t="s">
        <v>2099</v>
      </c>
      <c r="D37" s="236" t="s">
        <v>1188</v>
      </c>
      <c r="E37" s="237">
        <v>362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374</v>
      </c>
      <c r="T37" s="240" t="s">
        <v>375</v>
      </c>
      <c r="U37" s="222">
        <v>1.1499999999999999</v>
      </c>
      <c r="V37" s="222">
        <f>ROUND(E37*U37,2)</f>
        <v>416.3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61" t="s">
        <v>2104</v>
      </c>
      <c r="D38" s="259"/>
      <c r="E38" s="260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532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61" t="s">
        <v>2105</v>
      </c>
      <c r="D39" s="259"/>
      <c r="E39" s="260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532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61" t="s">
        <v>2106</v>
      </c>
      <c r="D40" s="259"/>
      <c r="E40" s="260">
        <v>362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532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34">
        <v>12</v>
      </c>
      <c r="B41" s="235" t="s">
        <v>2107</v>
      </c>
      <c r="C41" s="253" t="s">
        <v>2108</v>
      </c>
      <c r="D41" s="236" t="s">
        <v>550</v>
      </c>
      <c r="E41" s="237">
        <v>724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1</v>
      </c>
      <c r="O41" s="239">
        <f>ROUND(E41*N41,2)</f>
        <v>724</v>
      </c>
      <c r="P41" s="239">
        <v>0</v>
      </c>
      <c r="Q41" s="239">
        <f>ROUND(E41*P41,2)</f>
        <v>0</v>
      </c>
      <c r="R41" s="239"/>
      <c r="S41" s="239" t="s">
        <v>374</v>
      </c>
      <c r="T41" s="240" t="s">
        <v>375</v>
      </c>
      <c r="U41" s="222">
        <v>0</v>
      </c>
      <c r="V41" s="222">
        <f>ROUND(E41*U41,2)</f>
        <v>0</v>
      </c>
      <c r="W41" s="222"/>
      <c r="X41" s="222" t="s">
        <v>587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588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61" t="s">
        <v>2109</v>
      </c>
      <c r="D42" s="259"/>
      <c r="E42" s="26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3"/>
      <c r="Z42" s="213"/>
      <c r="AA42" s="213"/>
      <c r="AB42" s="213"/>
      <c r="AC42" s="213"/>
      <c r="AD42" s="213"/>
      <c r="AE42" s="213"/>
      <c r="AF42" s="213"/>
      <c r="AG42" s="213" t="s">
        <v>532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61" t="s">
        <v>2110</v>
      </c>
      <c r="D43" s="259"/>
      <c r="E43" s="260">
        <v>724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3"/>
      <c r="Z43" s="213"/>
      <c r="AA43" s="213"/>
      <c r="AB43" s="213"/>
      <c r="AC43" s="213"/>
      <c r="AD43" s="213"/>
      <c r="AE43" s="213"/>
      <c r="AF43" s="213"/>
      <c r="AG43" s="213" t="s">
        <v>532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4">
        <v>13</v>
      </c>
      <c r="B44" s="235" t="s">
        <v>2111</v>
      </c>
      <c r="C44" s="253" t="s">
        <v>2112</v>
      </c>
      <c r="D44" s="236" t="s">
        <v>1188</v>
      </c>
      <c r="E44" s="237">
        <v>32.1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374</v>
      </c>
      <c r="T44" s="240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61" t="s">
        <v>2100</v>
      </c>
      <c r="D45" s="259"/>
      <c r="E45" s="260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532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61" t="s">
        <v>2113</v>
      </c>
      <c r="D46" s="259"/>
      <c r="E46" s="260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532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61" t="s">
        <v>2114</v>
      </c>
      <c r="D47" s="259"/>
      <c r="E47" s="260">
        <v>32.1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532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34">
        <v>14</v>
      </c>
      <c r="B48" s="235" t="s">
        <v>1962</v>
      </c>
      <c r="C48" s="253" t="s">
        <v>1963</v>
      </c>
      <c r="D48" s="236" t="s">
        <v>550</v>
      </c>
      <c r="E48" s="237">
        <v>64.2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1</v>
      </c>
      <c r="O48" s="239">
        <f>ROUND(E48*N48,2)</f>
        <v>64.2</v>
      </c>
      <c r="P48" s="239">
        <v>0</v>
      </c>
      <c r="Q48" s="239">
        <f>ROUND(E48*P48,2)</f>
        <v>0</v>
      </c>
      <c r="R48" s="239"/>
      <c r="S48" s="239" t="s">
        <v>374</v>
      </c>
      <c r="T48" s="240" t="s">
        <v>375</v>
      </c>
      <c r="U48" s="222">
        <v>0</v>
      </c>
      <c r="V48" s="222">
        <f>ROUND(E48*U48,2)</f>
        <v>0</v>
      </c>
      <c r="W48" s="222"/>
      <c r="X48" s="222" t="s">
        <v>587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588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61" t="s">
        <v>2115</v>
      </c>
      <c r="D49" s="259"/>
      <c r="E49" s="260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532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61" t="s">
        <v>2116</v>
      </c>
      <c r="D50" s="259"/>
      <c r="E50" s="260">
        <v>64.2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532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15</v>
      </c>
      <c r="B51" s="242" t="s">
        <v>1966</v>
      </c>
      <c r="C51" s="252" t="s">
        <v>1967</v>
      </c>
      <c r="D51" s="243" t="s">
        <v>1188</v>
      </c>
      <c r="E51" s="244">
        <v>244.76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</v>
      </c>
      <c r="V51" s="222">
        <f>ROUND(E51*U51,2)</f>
        <v>0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16</v>
      </c>
      <c r="B52" s="242" t="s">
        <v>1701</v>
      </c>
      <c r="C52" s="252" t="s">
        <v>1702</v>
      </c>
      <c r="D52" s="243" t="s">
        <v>1188</v>
      </c>
      <c r="E52" s="244">
        <v>264.935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4" t="s">
        <v>368</v>
      </c>
      <c r="B53" s="225" t="s">
        <v>63</v>
      </c>
      <c r="C53" s="251" t="s">
        <v>248</v>
      </c>
      <c r="D53" s="226"/>
      <c r="E53" s="227"/>
      <c r="F53" s="228"/>
      <c r="G53" s="228">
        <f>SUMIF(AG54:AG67,"&lt;&gt;NOR",G54:G67)</f>
        <v>0</v>
      </c>
      <c r="H53" s="228"/>
      <c r="I53" s="228">
        <f>SUM(I54:I67)</f>
        <v>0</v>
      </c>
      <c r="J53" s="228"/>
      <c r="K53" s="228">
        <f>SUM(K54:K67)</f>
        <v>0</v>
      </c>
      <c r="L53" s="228"/>
      <c r="M53" s="228">
        <f>SUM(M54:M67)</f>
        <v>0</v>
      </c>
      <c r="N53" s="228"/>
      <c r="O53" s="228">
        <f>SUM(O54:O67)</f>
        <v>51.93</v>
      </c>
      <c r="P53" s="228"/>
      <c r="Q53" s="228">
        <f>SUM(Q54:Q67)</f>
        <v>0</v>
      </c>
      <c r="R53" s="228"/>
      <c r="S53" s="228"/>
      <c r="T53" s="229"/>
      <c r="U53" s="223"/>
      <c r="V53" s="223">
        <f>SUM(V54:V67)</f>
        <v>230.62</v>
      </c>
      <c r="W53" s="223"/>
      <c r="X53" s="223"/>
      <c r="AG53" t="s">
        <v>370</v>
      </c>
    </row>
    <row r="54" spans="1:60" outlineLevel="1" x14ac:dyDescent="0.2">
      <c r="A54" s="234">
        <v>17</v>
      </c>
      <c r="B54" s="235" t="s">
        <v>2117</v>
      </c>
      <c r="C54" s="253" t="s">
        <v>2118</v>
      </c>
      <c r="D54" s="236" t="s">
        <v>511</v>
      </c>
      <c r="E54" s="237">
        <v>32.340000000000003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1.0300000000000001E-3</v>
      </c>
      <c r="O54" s="239">
        <f>ROUND(E54*N54,2)</f>
        <v>0.03</v>
      </c>
      <c r="P54" s="239">
        <v>0</v>
      </c>
      <c r="Q54" s="239">
        <f>ROUND(E54*P54,2)</f>
        <v>0</v>
      </c>
      <c r="R54" s="239"/>
      <c r="S54" s="239" t="s">
        <v>374</v>
      </c>
      <c r="T54" s="240" t="s">
        <v>375</v>
      </c>
      <c r="U54" s="222">
        <v>1.05</v>
      </c>
      <c r="V54" s="222">
        <f>ROUND(E54*U54,2)</f>
        <v>33.96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61" t="s">
        <v>2104</v>
      </c>
      <c r="D55" s="259"/>
      <c r="E55" s="260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532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61" t="s">
        <v>2119</v>
      </c>
      <c r="D56" s="259"/>
      <c r="E56" s="260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532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61" t="s">
        <v>1644</v>
      </c>
      <c r="D57" s="259"/>
      <c r="E57" s="260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532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61" t="s">
        <v>2120</v>
      </c>
      <c r="D58" s="259"/>
      <c r="E58" s="260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13"/>
      <c r="Z58" s="213"/>
      <c r="AA58" s="213"/>
      <c r="AB58" s="213"/>
      <c r="AC58" s="213"/>
      <c r="AD58" s="213"/>
      <c r="AE58" s="213"/>
      <c r="AF58" s="213"/>
      <c r="AG58" s="213" t="s">
        <v>532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61" t="s">
        <v>2121</v>
      </c>
      <c r="D59" s="259"/>
      <c r="E59" s="260">
        <v>32.340000000000003</v>
      </c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13"/>
      <c r="Z59" s="213"/>
      <c r="AA59" s="213"/>
      <c r="AB59" s="213"/>
      <c r="AC59" s="213"/>
      <c r="AD59" s="213"/>
      <c r="AE59" s="213"/>
      <c r="AF59" s="213"/>
      <c r="AG59" s="213" t="s">
        <v>532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18</v>
      </c>
      <c r="B60" s="242" t="s">
        <v>2122</v>
      </c>
      <c r="C60" s="252" t="s">
        <v>2123</v>
      </c>
      <c r="D60" s="243" t="s">
        <v>511</v>
      </c>
      <c r="E60" s="244">
        <v>32.340000000000003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0.32</v>
      </c>
      <c r="V60" s="222">
        <f>ROUND(E60*U60,2)</f>
        <v>10.35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4">
        <v>19</v>
      </c>
      <c r="B61" s="235" t="s">
        <v>2124</v>
      </c>
      <c r="C61" s="253" t="s">
        <v>2125</v>
      </c>
      <c r="D61" s="236" t="s">
        <v>550</v>
      </c>
      <c r="E61" s="237">
        <v>1.0349999999999999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1.0601700000000001</v>
      </c>
      <c r="O61" s="239">
        <f>ROUND(E61*N61,2)</f>
        <v>1.1000000000000001</v>
      </c>
      <c r="P61" s="239">
        <v>0</v>
      </c>
      <c r="Q61" s="239">
        <f>ROUND(E61*P61,2)</f>
        <v>0</v>
      </c>
      <c r="R61" s="239"/>
      <c r="S61" s="239" t="s">
        <v>374</v>
      </c>
      <c r="T61" s="240" t="s">
        <v>375</v>
      </c>
      <c r="U61" s="222">
        <v>23.530999999999999</v>
      </c>
      <c r="V61" s="222">
        <f>ROUND(E61*U61,2)</f>
        <v>24.35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61" t="s">
        <v>2126</v>
      </c>
      <c r="D62" s="259"/>
      <c r="E62" s="260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532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61" t="s">
        <v>2127</v>
      </c>
      <c r="D63" s="259"/>
      <c r="E63" s="260">
        <v>1.03</v>
      </c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13"/>
      <c r="Z63" s="213"/>
      <c r="AA63" s="213"/>
      <c r="AB63" s="213"/>
      <c r="AC63" s="213"/>
      <c r="AD63" s="213"/>
      <c r="AE63" s="213"/>
      <c r="AF63" s="213"/>
      <c r="AG63" s="213" t="s">
        <v>532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20</v>
      </c>
      <c r="B64" s="235" t="s">
        <v>2128</v>
      </c>
      <c r="C64" s="253" t="s">
        <v>2129</v>
      </c>
      <c r="D64" s="236" t="s">
        <v>1188</v>
      </c>
      <c r="E64" s="237">
        <v>20.706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2.45329</v>
      </c>
      <c r="O64" s="239">
        <f>ROUND(E64*N64,2)</f>
        <v>50.8</v>
      </c>
      <c r="P64" s="239">
        <v>0</v>
      </c>
      <c r="Q64" s="239">
        <f>ROUND(E64*P64,2)</f>
        <v>0</v>
      </c>
      <c r="R64" s="239"/>
      <c r="S64" s="239" t="s">
        <v>374</v>
      </c>
      <c r="T64" s="240" t="s">
        <v>375</v>
      </c>
      <c r="U64" s="222">
        <v>7.8220000000000001</v>
      </c>
      <c r="V64" s="222">
        <f>ROUND(E64*U64,2)</f>
        <v>161.96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61" t="s">
        <v>2104</v>
      </c>
      <c r="D65" s="259"/>
      <c r="E65" s="260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13"/>
      <c r="Z65" s="213"/>
      <c r="AA65" s="213"/>
      <c r="AB65" s="213"/>
      <c r="AC65" s="213"/>
      <c r="AD65" s="213"/>
      <c r="AE65" s="213"/>
      <c r="AF65" s="213"/>
      <c r="AG65" s="213" t="s">
        <v>532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61" t="s">
        <v>2130</v>
      </c>
      <c r="D66" s="259"/>
      <c r="E66" s="260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532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61" t="s">
        <v>2131</v>
      </c>
      <c r="D67" s="259"/>
      <c r="E67" s="260">
        <v>20.71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532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4" t="s">
        <v>368</v>
      </c>
      <c r="B68" s="225" t="s">
        <v>79</v>
      </c>
      <c r="C68" s="251" t="s">
        <v>249</v>
      </c>
      <c r="D68" s="226"/>
      <c r="E68" s="227"/>
      <c r="F68" s="228"/>
      <c r="G68" s="228">
        <f>SUMIF(AG69:AG147,"&lt;&gt;NOR",G69:G147)</f>
        <v>0</v>
      </c>
      <c r="H68" s="228"/>
      <c r="I68" s="228">
        <f>SUM(I69:I147)</f>
        <v>0</v>
      </c>
      <c r="J68" s="228"/>
      <c r="K68" s="228">
        <f>SUM(K69:K147)</f>
        <v>0</v>
      </c>
      <c r="L68" s="228"/>
      <c r="M68" s="228">
        <f>SUM(M69:M147)</f>
        <v>0</v>
      </c>
      <c r="N68" s="228"/>
      <c r="O68" s="228">
        <f>SUM(O69:O147)</f>
        <v>307.06</v>
      </c>
      <c r="P68" s="228"/>
      <c r="Q68" s="228">
        <f>SUM(Q69:Q147)</f>
        <v>0</v>
      </c>
      <c r="R68" s="228"/>
      <c r="S68" s="228"/>
      <c r="T68" s="229"/>
      <c r="U68" s="223"/>
      <c r="V68" s="223">
        <f>SUM(V69:V147)</f>
        <v>259.99</v>
      </c>
      <c r="W68" s="223"/>
      <c r="X68" s="223"/>
      <c r="AG68" t="s">
        <v>370</v>
      </c>
    </row>
    <row r="69" spans="1:60" ht="22.5" outlineLevel="1" x14ac:dyDescent="0.2">
      <c r="A69" s="234">
        <v>21</v>
      </c>
      <c r="B69" s="235" t="s">
        <v>2132</v>
      </c>
      <c r="C69" s="253" t="s">
        <v>2133</v>
      </c>
      <c r="D69" s="236" t="s">
        <v>1188</v>
      </c>
      <c r="E69" s="237">
        <v>4.2329999999999997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1.8774999999999999</v>
      </c>
      <c r="O69" s="239">
        <f>ROUND(E69*N69,2)</f>
        <v>7.95</v>
      </c>
      <c r="P69" s="239">
        <v>0</v>
      </c>
      <c r="Q69" s="239">
        <f>ROUND(E69*P69,2)</f>
        <v>0</v>
      </c>
      <c r="R69" s="239"/>
      <c r="S69" s="239" t="s">
        <v>374</v>
      </c>
      <c r="T69" s="240" t="s">
        <v>375</v>
      </c>
      <c r="U69" s="222">
        <v>4.7939999999999996</v>
      </c>
      <c r="V69" s="222">
        <f>ROUND(E69*U69,2)</f>
        <v>20.29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2100</v>
      </c>
      <c r="D70" s="259"/>
      <c r="E70" s="260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532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61" t="s">
        <v>2134</v>
      </c>
      <c r="D71" s="259"/>
      <c r="E71" s="260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532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61" t="s">
        <v>2135</v>
      </c>
      <c r="D72" s="259"/>
      <c r="E72" s="260">
        <v>4.2300000000000004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13"/>
      <c r="Z72" s="213"/>
      <c r="AA72" s="213"/>
      <c r="AB72" s="213"/>
      <c r="AC72" s="213"/>
      <c r="AD72" s="213"/>
      <c r="AE72" s="213"/>
      <c r="AF72" s="213"/>
      <c r="AG72" s="213" t="s">
        <v>532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34">
        <v>22</v>
      </c>
      <c r="B73" s="235" t="s">
        <v>2136</v>
      </c>
      <c r="C73" s="253" t="s">
        <v>2137</v>
      </c>
      <c r="D73" s="236" t="s">
        <v>1188</v>
      </c>
      <c r="E73" s="237">
        <v>41.16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1.7863599999999999</v>
      </c>
      <c r="O73" s="239">
        <f>ROUND(E73*N73,2)</f>
        <v>73.53</v>
      </c>
      <c r="P73" s="239">
        <v>0</v>
      </c>
      <c r="Q73" s="239">
        <f>ROUND(E73*P73,2)</f>
        <v>0</v>
      </c>
      <c r="R73" s="239"/>
      <c r="S73" s="239" t="s">
        <v>374</v>
      </c>
      <c r="T73" s="240" t="s">
        <v>375</v>
      </c>
      <c r="U73" s="222">
        <v>3.7650000000000001</v>
      </c>
      <c r="V73" s="222">
        <f>ROUND(E73*U73,2)</f>
        <v>154.97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61" t="s">
        <v>2100</v>
      </c>
      <c r="D74" s="259"/>
      <c r="E74" s="260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13"/>
      <c r="Z74" s="213"/>
      <c r="AA74" s="213"/>
      <c r="AB74" s="213"/>
      <c r="AC74" s="213"/>
      <c r="AD74" s="213"/>
      <c r="AE74" s="213"/>
      <c r="AF74" s="213"/>
      <c r="AG74" s="213" t="s">
        <v>532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61" t="s">
        <v>2138</v>
      </c>
      <c r="D75" s="259"/>
      <c r="E75" s="260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13"/>
      <c r="Z75" s="213"/>
      <c r="AA75" s="213"/>
      <c r="AB75" s="213"/>
      <c r="AC75" s="213"/>
      <c r="AD75" s="213"/>
      <c r="AE75" s="213"/>
      <c r="AF75" s="213"/>
      <c r="AG75" s="213" t="s">
        <v>532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61" t="s">
        <v>2139</v>
      </c>
      <c r="D76" s="259"/>
      <c r="E76" s="260">
        <v>41.16</v>
      </c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13"/>
      <c r="Z76" s="213"/>
      <c r="AA76" s="213"/>
      <c r="AB76" s="213"/>
      <c r="AC76" s="213"/>
      <c r="AD76" s="213"/>
      <c r="AE76" s="213"/>
      <c r="AF76" s="213"/>
      <c r="AG76" s="213" t="s">
        <v>532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4">
        <v>23</v>
      </c>
      <c r="B77" s="235" t="s">
        <v>2140</v>
      </c>
      <c r="C77" s="253" t="s">
        <v>2141</v>
      </c>
      <c r="D77" s="236" t="s">
        <v>1188</v>
      </c>
      <c r="E77" s="237">
        <v>72.212999999999994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1.7863599999999999</v>
      </c>
      <c r="O77" s="239">
        <f>ROUND(E77*N77,2)</f>
        <v>129</v>
      </c>
      <c r="P77" s="239">
        <v>0</v>
      </c>
      <c r="Q77" s="239">
        <f>ROUND(E77*P77,2)</f>
        <v>0</v>
      </c>
      <c r="R77" s="239"/>
      <c r="S77" s="239" t="s">
        <v>374</v>
      </c>
      <c r="T77" s="240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61" t="s">
        <v>2142</v>
      </c>
      <c r="D78" s="259"/>
      <c r="E78" s="260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532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61" t="s">
        <v>2143</v>
      </c>
      <c r="D79" s="259"/>
      <c r="E79" s="260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532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20"/>
      <c r="B80" s="221"/>
      <c r="C80" s="261" t="s">
        <v>2144</v>
      </c>
      <c r="D80" s="259"/>
      <c r="E80" s="260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532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61" t="s">
        <v>2145</v>
      </c>
      <c r="D81" s="259"/>
      <c r="E81" s="260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532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61" t="s">
        <v>2146</v>
      </c>
      <c r="D82" s="259"/>
      <c r="E82" s="260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532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1" x14ac:dyDescent="0.2">
      <c r="A83" s="220"/>
      <c r="B83" s="221"/>
      <c r="C83" s="261" t="s">
        <v>2147</v>
      </c>
      <c r="D83" s="259"/>
      <c r="E83" s="260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13"/>
      <c r="Z83" s="213"/>
      <c r="AA83" s="213"/>
      <c r="AB83" s="213"/>
      <c r="AC83" s="213"/>
      <c r="AD83" s="213"/>
      <c r="AE83" s="213"/>
      <c r="AF83" s="213"/>
      <c r="AG83" s="213" t="s">
        <v>532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61" t="s">
        <v>2148</v>
      </c>
      <c r="D84" s="259"/>
      <c r="E84" s="260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532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61" t="s">
        <v>2149</v>
      </c>
      <c r="D85" s="259"/>
      <c r="E85" s="260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532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61" t="s">
        <v>2150</v>
      </c>
      <c r="D86" s="259"/>
      <c r="E86" s="260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13"/>
      <c r="Z86" s="213"/>
      <c r="AA86" s="213"/>
      <c r="AB86" s="213"/>
      <c r="AC86" s="213"/>
      <c r="AD86" s="213"/>
      <c r="AE86" s="213"/>
      <c r="AF86" s="213"/>
      <c r="AG86" s="213" t="s">
        <v>532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61" t="s">
        <v>2151</v>
      </c>
      <c r="D87" s="259"/>
      <c r="E87" s="260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13"/>
      <c r="Z87" s="213"/>
      <c r="AA87" s="213"/>
      <c r="AB87" s="213"/>
      <c r="AC87" s="213"/>
      <c r="AD87" s="213"/>
      <c r="AE87" s="213"/>
      <c r="AF87" s="213"/>
      <c r="AG87" s="213" t="s">
        <v>532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61" t="s">
        <v>2152</v>
      </c>
      <c r="D88" s="259"/>
      <c r="E88" s="260">
        <v>72.209999999999994</v>
      </c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13"/>
      <c r="Z88" s="213"/>
      <c r="AA88" s="213"/>
      <c r="AB88" s="213"/>
      <c r="AC88" s="213"/>
      <c r="AD88" s="213"/>
      <c r="AE88" s="213"/>
      <c r="AF88" s="213"/>
      <c r="AG88" s="213" t="s">
        <v>532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24</v>
      </c>
      <c r="B89" s="242" t="s">
        <v>2153</v>
      </c>
      <c r="C89" s="252" t="s">
        <v>2154</v>
      </c>
      <c r="D89" s="243" t="s">
        <v>373</v>
      </c>
      <c r="E89" s="244">
        <v>15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1.9130000000000001E-2</v>
      </c>
      <c r="O89" s="246">
        <f>ROUND(E89*N89,2)</f>
        <v>0.28999999999999998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25</v>
      </c>
      <c r="B90" s="242" t="s">
        <v>2155</v>
      </c>
      <c r="C90" s="252" t="s">
        <v>2156</v>
      </c>
      <c r="D90" s="243" t="s">
        <v>373</v>
      </c>
      <c r="E90" s="244">
        <v>5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1.9130000000000001E-2</v>
      </c>
      <c r="O90" s="246">
        <f>ROUND(E90*N90,2)</f>
        <v>0.1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</v>
      </c>
      <c r="V90" s="222">
        <f>ROUND(E90*U90,2)</f>
        <v>0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4">
        <v>26</v>
      </c>
      <c r="B91" s="235" t="s">
        <v>2157</v>
      </c>
      <c r="C91" s="253" t="s">
        <v>2158</v>
      </c>
      <c r="D91" s="236" t="s">
        <v>550</v>
      </c>
      <c r="E91" s="237">
        <v>7.1050000000000004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1.0900000000000001</v>
      </c>
      <c r="O91" s="239">
        <f>ROUND(E91*N91,2)</f>
        <v>7.74</v>
      </c>
      <c r="P91" s="239">
        <v>0</v>
      </c>
      <c r="Q91" s="239">
        <f>ROUND(E91*P91,2)</f>
        <v>0</v>
      </c>
      <c r="R91" s="239"/>
      <c r="S91" s="239" t="s">
        <v>374</v>
      </c>
      <c r="T91" s="240" t="s">
        <v>375</v>
      </c>
      <c r="U91" s="222">
        <v>0</v>
      </c>
      <c r="V91" s="222">
        <f>ROUND(E91*U91,2)</f>
        <v>0</v>
      </c>
      <c r="W91" s="222"/>
      <c r="X91" s="222" t="s">
        <v>376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377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61" t="s">
        <v>2159</v>
      </c>
      <c r="D92" s="259"/>
      <c r="E92" s="260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13"/>
      <c r="Z92" s="213"/>
      <c r="AA92" s="213"/>
      <c r="AB92" s="213"/>
      <c r="AC92" s="213"/>
      <c r="AD92" s="213"/>
      <c r="AE92" s="213"/>
      <c r="AF92" s="213"/>
      <c r="AG92" s="213" t="s">
        <v>532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61" t="s">
        <v>2160</v>
      </c>
      <c r="D93" s="259"/>
      <c r="E93" s="260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13"/>
      <c r="Z93" s="213"/>
      <c r="AA93" s="213"/>
      <c r="AB93" s="213"/>
      <c r="AC93" s="213"/>
      <c r="AD93" s="213"/>
      <c r="AE93" s="213"/>
      <c r="AF93" s="213"/>
      <c r="AG93" s="213" t="s">
        <v>532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20"/>
      <c r="B94" s="221"/>
      <c r="C94" s="261" t="s">
        <v>2161</v>
      </c>
      <c r="D94" s="259"/>
      <c r="E94" s="260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532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61" t="s">
        <v>2162</v>
      </c>
      <c r="D95" s="259"/>
      <c r="E95" s="260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532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61" t="s">
        <v>2163</v>
      </c>
      <c r="D96" s="259"/>
      <c r="E96" s="260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13"/>
      <c r="Z96" s="213"/>
      <c r="AA96" s="213"/>
      <c r="AB96" s="213"/>
      <c r="AC96" s="213"/>
      <c r="AD96" s="213"/>
      <c r="AE96" s="213"/>
      <c r="AF96" s="213"/>
      <c r="AG96" s="213" t="s">
        <v>532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61" t="s">
        <v>2164</v>
      </c>
      <c r="D97" s="259"/>
      <c r="E97" s="260">
        <v>7.1050000000000004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532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34">
        <v>27</v>
      </c>
      <c r="B98" s="235" t="s">
        <v>2165</v>
      </c>
      <c r="C98" s="253" t="s">
        <v>2166</v>
      </c>
      <c r="D98" s="236" t="s">
        <v>550</v>
      </c>
      <c r="E98" s="237">
        <v>1.5860000000000001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1.0900000000000001</v>
      </c>
      <c r="O98" s="239">
        <f>ROUND(E98*N98,2)</f>
        <v>1.73</v>
      </c>
      <c r="P98" s="239">
        <v>0</v>
      </c>
      <c r="Q98" s="239">
        <f>ROUND(E98*P98,2)</f>
        <v>0</v>
      </c>
      <c r="R98" s="239"/>
      <c r="S98" s="239" t="s">
        <v>374</v>
      </c>
      <c r="T98" s="240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61" t="s">
        <v>2159</v>
      </c>
      <c r="D99" s="259"/>
      <c r="E99" s="260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532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61" t="s">
        <v>2160</v>
      </c>
      <c r="D100" s="259"/>
      <c r="E100" s="260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532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61" t="s">
        <v>2167</v>
      </c>
      <c r="D101" s="259"/>
      <c r="E101" s="260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532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61" t="s">
        <v>2168</v>
      </c>
      <c r="D102" s="259"/>
      <c r="E102" s="260">
        <v>1.5860000000000001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532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1">
        <v>28</v>
      </c>
      <c r="B103" s="242" t="s">
        <v>2169</v>
      </c>
      <c r="C103" s="252" t="s">
        <v>2170</v>
      </c>
      <c r="D103" s="243" t="s">
        <v>511</v>
      </c>
      <c r="E103" s="244">
        <v>354.875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6">
        <v>2.8570000000000002E-2</v>
      </c>
      <c r="O103" s="246">
        <f>ROUND(E103*N103,2)</f>
        <v>10.14</v>
      </c>
      <c r="P103" s="246">
        <v>0</v>
      </c>
      <c r="Q103" s="246">
        <f>ROUND(E103*P103,2)</f>
        <v>0</v>
      </c>
      <c r="R103" s="246"/>
      <c r="S103" s="246" t="s">
        <v>374</v>
      </c>
      <c r="T103" s="247" t="s">
        <v>375</v>
      </c>
      <c r="U103" s="222">
        <v>0</v>
      </c>
      <c r="V103" s="222">
        <f>ROUND(E103*U103,2)</f>
        <v>0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377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34">
        <v>29</v>
      </c>
      <c r="B104" s="235" t="s">
        <v>2171</v>
      </c>
      <c r="C104" s="253" t="s">
        <v>2172</v>
      </c>
      <c r="D104" s="236" t="s">
        <v>511</v>
      </c>
      <c r="E104" s="237">
        <v>8.1329999999999991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2.2120000000000001E-2</v>
      </c>
      <c r="O104" s="239">
        <f>ROUND(E104*N104,2)</f>
        <v>0.18</v>
      </c>
      <c r="P104" s="239">
        <v>0</v>
      </c>
      <c r="Q104" s="239">
        <f>ROUND(E104*P104,2)</f>
        <v>0</v>
      </c>
      <c r="R104" s="239"/>
      <c r="S104" s="239" t="s">
        <v>374</v>
      </c>
      <c r="T104" s="240" t="s">
        <v>375</v>
      </c>
      <c r="U104" s="222">
        <v>0</v>
      </c>
      <c r="V104" s="222">
        <f>ROUND(E104*U104,2)</f>
        <v>0</v>
      </c>
      <c r="W104" s="222"/>
      <c r="X104" s="222" t="s">
        <v>376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377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61" t="s">
        <v>2173</v>
      </c>
      <c r="D105" s="259"/>
      <c r="E105" s="260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532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61" t="s">
        <v>2174</v>
      </c>
      <c r="D106" s="259"/>
      <c r="E106" s="260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13"/>
      <c r="Z106" s="213"/>
      <c r="AA106" s="213"/>
      <c r="AB106" s="213"/>
      <c r="AC106" s="213"/>
      <c r="AD106" s="213"/>
      <c r="AE106" s="213"/>
      <c r="AF106" s="213"/>
      <c r="AG106" s="213" t="s">
        <v>532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61" t="s">
        <v>2175</v>
      </c>
      <c r="D107" s="259"/>
      <c r="E107" s="260">
        <v>8.1300000000000008</v>
      </c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13"/>
      <c r="Z107" s="213"/>
      <c r="AA107" s="213"/>
      <c r="AB107" s="213"/>
      <c r="AC107" s="213"/>
      <c r="AD107" s="213"/>
      <c r="AE107" s="213"/>
      <c r="AF107" s="213"/>
      <c r="AG107" s="213" t="s">
        <v>532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4">
        <v>30</v>
      </c>
      <c r="B108" s="235" t="s">
        <v>2176</v>
      </c>
      <c r="C108" s="253" t="s">
        <v>2177</v>
      </c>
      <c r="D108" s="236" t="s">
        <v>511</v>
      </c>
      <c r="E108" s="237">
        <v>28.92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2.496E-2</v>
      </c>
      <c r="O108" s="239">
        <f>ROUND(E108*N108,2)</f>
        <v>0.72</v>
      </c>
      <c r="P108" s="239">
        <v>0</v>
      </c>
      <c r="Q108" s="239">
        <f>ROUND(E108*P108,2)</f>
        <v>0</v>
      </c>
      <c r="R108" s="239"/>
      <c r="S108" s="239" t="s">
        <v>374</v>
      </c>
      <c r="T108" s="240" t="s">
        <v>375</v>
      </c>
      <c r="U108" s="222">
        <v>0</v>
      </c>
      <c r="V108" s="222">
        <f>ROUND(E108*U108,2)</f>
        <v>0</v>
      </c>
      <c r="W108" s="222"/>
      <c r="X108" s="222" t="s">
        <v>376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377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61" t="s">
        <v>2173</v>
      </c>
      <c r="D109" s="259"/>
      <c r="E109" s="260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13"/>
      <c r="Z109" s="213"/>
      <c r="AA109" s="213"/>
      <c r="AB109" s="213"/>
      <c r="AC109" s="213"/>
      <c r="AD109" s="213"/>
      <c r="AE109" s="213"/>
      <c r="AF109" s="213"/>
      <c r="AG109" s="213" t="s">
        <v>532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61" t="s">
        <v>2178</v>
      </c>
      <c r="D110" s="259"/>
      <c r="E110" s="260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13"/>
      <c r="Z110" s="213"/>
      <c r="AA110" s="213"/>
      <c r="AB110" s="213"/>
      <c r="AC110" s="213"/>
      <c r="AD110" s="213"/>
      <c r="AE110" s="213"/>
      <c r="AF110" s="213"/>
      <c r="AG110" s="213" t="s">
        <v>532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61" t="s">
        <v>2179</v>
      </c>
      <c r="D111" s="259"/>
      <c r="E111" s="260">
        <v>28.92</v>
      </c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13"/>
      <c r="Z111" s="213"/>
      <c r="AA111" s="213"/>
      <c r="AB111" s="213"/>
      <c r="AC111" s="213"/>
      <c r="AD111" s="213"/>
      <c r="AE111" s="213"/>
      <c r="AF111" s="213"/>
      <c r="AG111" s="213" t="s">
        <v>532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4">
        <v>31</v>
      </c>
      <c r="B112" s="235" t="s">
        <v>2180</v>
      </c>
      <c r="C112" s="253" t="s">
        <v>2181</v>
      </c>
      <c r="D112" s="236" t="s">
        <v>511</v>
      </c>
      <c r="E112" s="237">
        <v>58.28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2.5260000000000001E-2</v>
      </c>
      <c r="O112" s="239">
        <f>ROUND(E112*N112,2)</f>
        <v>1.47</v>
      </c>
      <c r="P112" s="239">
        <v>0</v>
      </c>
      <c r="Q112" s="239">
        <f>ROUND(E112*P112,2)</f>
        <v>0</v>
      </c>
      <c r="R112" s="239"/>
      <c r="S112" s="239" t="s">
        <v>374</v>
      </c>
      <c r="T112" s="240" t="s">
        <v>375</v>
      </c>
      <c r="U112" s="222">
        <v>0</v>
      </c>
      <c r="V112" s="222">
        <f>ROUND(E112*U112,2)</f>
        <v>0</v>
      </c>
      <c r="W112" s="222"/>
      <c r="X112" s="222" t="s">
        <v>376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377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61" t="s">
        <v>2173</v>
      </c>
      <c r="D113" s="259"/>
      <c r="E113" s="260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13"/>
      <c r="Z113" s="213"/>
      <c r="AA113" s="213"/>
      <c r="AB113" s="213"/>
      <c r="AC113" s="213"/>
      <c r="AD113" s="213"/>
      <c r="AE113" s="213"/>
      <c r="AF113" s="213"/>
      <c r="AG113" s="213" t="s">
        <v>532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61" t="s">
        <v>2182</v>
      </c>
      <c r="D114" s="259"/>
      <c r="E114" s="260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532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61" t="s">
        <v>2183</v>
      </c>
      <c r="D115" s="259"/>
      <c r="E115" s="260">
        <v>58.28</v>
      </c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13"/>
      <c r="Z115" s="213"/>
      <c r="AA115" s="213"/>
      <c r="AB115" s="213"/>
      <c r="AC115" s="213"/>
      <c r="AD115" s="213"/>
      <c r="AE115" s="213"/>
      <c r="AF115" s="213"/>
      <c r="AG115" s="213" t="s">
        <v>532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4">
        <v>32</v>
      </c>
      <c r="B116" s="235" t="s">
        <v>2184</v>
      </c>
      <c r="C116" s="253" t="s">
        <v>2185</v>
      </c>
      <c r="D116" s="236" t="s">
        <v>511</v>
      </c>
      <c r="E116" s="237">
        <v>137.31299999999999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2.5950000000000001E-2</v>
      </c>
      <c r="O116" s="239">
        <f>ROUND(E116*N116,2)</f>
        <v>3.56</v>
      </c>
      <c r="P116" s="239">
        <v>0</v>
      </c>
      <c r="Q116" s="239">
        <f>ROUND(E116*P116,2)</f>
        <v>0</v>
      </c>
      <c r="R116" s="239"/>
      <c r="S116" s="239" t="s">
        <v>374</v>
      </c>
      <c r="T116" s="240" t="s">
        <v>375</v>
      </c>
      <c r="U116" s="222">
        <v>0</v>
      </c>
      <c r="V116" s="222">
        <f>ROUND(E116*U116,2)</f>
        <v>0</v>
      </c>
      <c r="W116" s="222"/>
      <c r="X116" s="222" t="s">
        <v>376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377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61" t="s">
        <v>2173</v>
      </c>
      <c r="D117" s="259"/>
      <c r="E117" s="260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532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61" t="s">
        <v>2186</v>
      </c>
      <c r="D118" s="259"/>
      <c r="E118" s="260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13"/>
      <c r="Z118" s="213"/>
      <c r="AA118" s="213"/>
      <c r="AB118" s="213"/>
      <c r="AC118" s="213"/>
      <c r="AD118" s="213"/>
      <c r="AE118" s="213"/>
      <c r="AF118" s="213"/>
      <c r="AG118" s="213" t="s">
        <v>532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1" t="s">
        <v>2187</v>
      </c>
      <c r="D119" s="259"/>
      <c r="E119" s="260">
        <v>137.31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532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33</v>
      </c>
      <c r="B120" s="242" t="s">
        <v>2188</v>
      </c>
      <c r="C120" s="252" t="s">
        <v>2189</v>
      </c>
      <c r="D120" s="243" t="s">
        <v>530</v>
      </c>
      <c r="E120" s="244">
        <v>77.5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8.0000000000000007E-5</v>
      </c>
      <c r="O120" s="246">
        <f>ROUND(E120*N120,2)</f>
        <v>0.01</v>
      </c>
      <c r="P120" s="246">
        <v>0</v>
      </c>
      <c r="Q120" s="246">
        <f>ROUND(E120*P120,2)</f>
        <v>0</v>
      </c>
      <c r="R120" s="246"/>
      <c r="S120" s="246" t="s">
        <v>374</v>
      </c>
      <c r="T120" s="247" t="s">
        <v>375</v>
      </c>
      <c r="U120" s="222">
        <v>0</v>
      </c>
      <c r="V120" s="222">
        <f>ROUND(E120*U120,2)</f>
        <v>0</v>
      </c>
      <c r="W120" s="222"/>
      <c r="X120" s="222" t="s">
        <v>376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377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1">
        <v>34</v>
      </c>
      <c r="B121" s="242" t="s">
        <v>2190</v>
      </c>
      <c r="C121" s="252" t="s">
        <v>2191</v>
      </c>
      <c r="D121" s="243" t="s">
        <v>530</v>
      </c>
      <c r="E121" s="244">
        <v>96.45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1.2E-4</v>
      </c>
      <c r="O121" s="246">
        <f>ROUND(E121*N121,2)</f>
        <v>0.01</v>
      </c>
      <c r="P121" s="246">
        <v>0</v>
      </c>
      <c r="Q121" s="246">
        <f>ROUND(E121*P121,2)</f>
        <v>0</v>
      </c>
      <c r="R121" s="246"/>
      <c r="S121" s="246" t="s">
        <v>374</v>
      </c>
      <c r="T121" s="247" t="s">
        <v>375</v>
      </c>
      <c r="U121" s="222">
        <v>0</v>
      </c>
      <c r="V121" s="222">
        <f>ROUND(E121*U121,2)</f>
        <v>0</v>
      </c>
      <c r="W121" s="222"/>
      <c r="X121" s="222" t="s">
        <v>376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377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4">
        <v>35</v>
      </c>
      <c r="B122" s="235" t="s">
        <v>2192</v>
      </c>
      <c r="C122" s="253" t="s">
        <v>2193</v>
      </c>
      <c r="D122" s="236" t="s">
        <v>511</v>
      </c>
      <c r="E122" s="237">
        <v>73.471000000000004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6.9819999999999993E-2</v>
      </c>
      <c r="O122" s="239">
        <f>ROUND(E122*N122,2)</f>
        <v>5.13</v>
      </c>
      <c r="P122" s="239">
        <v>0</v>
      </c>
      <c r="Q122" s="239">
        <f>ROUND(E122*P122,2)</f>
        <v>0</v>
      </c>
      <c r="R122" s="239"/>
      <c r="S122" s="239" t="s">
        <v>374</v>
      </c>
      <c r="T122" s="240" t="s">
        <v>375</v>
      </c>
      <c r="U122" s="222">
        <v>0</v>
      </c>
      <c r="V122" s="222">
        <f>ROUND(E122*U122,2)</f>
        <v>0</v>
      </c>
      <c r="W122" s="222"/>
      <c r="X122" s="222" t="s">
        <v>376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377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61" t="s">
        <v>2159</v>
      </c>
      <c r="D123" s="259"/>
      <c r="E123" s="260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13"/>
      <c r="Z123" s="213"/>
      <c r="AA123" s="213"/>
      <c r="AB123" s="213"/>
      <c r="AC123" s="213"/>
      <c r="AD123" s="213"/>
      <c r="AE123" s="213"/>
      <c r="AF123" s="213"/>
      <c r="AG123" s="213" t="s">
        <v>532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61" t="s">
        <v>2194</v>
      </c>
      <c r="D124" s="259"/>
      <c r="E124" s="260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532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61" t="s">
        <v>2195</v>
      </c>
      <c r="D125" s="259"/>
      <c r="E125" s="260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13"/>
      <c r="Z125" s="213"/>
      <c r="AA125" s="213"/>
      <c r="AB125" s="213"/>
      <c r="AC125" s="213"/>
      <c r="AD125" s="213"/>
      <c r="AE125" s="213"/>
      <c r="AF125" s="213"/>
      <c r="AG125" s="213" t="s">
        <v>532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61" t="s">
        <v>2196</v>
      </c>
      <c r="D126" s="259"/>
      <c r="E126" s="260">
        <v>73.47</v>
      </c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13"/>
      <c r="Z126" s="213"/>
      <c r="AA126" s="213"/>
      <c r="AB126" s="213"/>
      <c r="AC126" s="213"/>
      <c r="AD126" s="213"/>
      <c r="AE126" s="213"/>
      <c r="AF126" s="213"/>
      <c r="AG126" s="213" t="s">
        <v>532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4">
        <v>36</v>
      </c>
      <c r="B127" s="235" t="s">
        <v>2197</v>
      </c>
      <c r="C127" s="253" t="s">
        <v>2198</v>
      </c>
      <c r="D127" s="236" t="s">
        <v>511</v>
      </c>
      <c r="E127" s="237">
        <v>396.39100000000002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0.10421999999999999</v>
      </c>
      <c r="O127" s="239">
        <f>ROUND(E127*N127,2)</f>
        <v>41.31</v>
      </c>
      <c r="P127" s="239">
        <v>0</v>
      </c>
      <c r="Q127" s="239">
        <f>ROUND(E127*P127,2)</f>
        <v>0</v>
      </c>
      <c r="R127" s="239"/>
      <c r="S127" s="239" t="s">
        <v>374</v>
      </c>
      <c r="T127" s="240" t="s">
        <v>375</v>
      </c>
      <c r="U127" s="222">
        <v>0</v>
      </c>
      <c r="V127" s="222">
        <f>ROUND(E127*U127,2)</f>
        <v>0</v>
      </c>
      <c r="W127" s="222"/>
      <c r="X127" s="222" t="s">
        <v>376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377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61" t="s">
        <v>2159</v>
      </c>
      <c r="D128" s="259"/>
      <c r="E128" s="260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13"/>
      <c r="Z128" s="213"/>
      <c r="AA128" s="213"/>
      <c r="AB128" s="213"/>
      <c r="AC128" s="213"/>
      <c r="AD128" s="213"/>
      <c r="AE128" s="213"/>
      <c r="AF128" s="213"/>
      <c r="AG128" s="213" t="s">
        <v>532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61" t="s">
        <v>2199</v>
      </c>
      <c r="D129" s="259"/>
      <c r="E129" s="260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532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61" t="s">
        <v>2200</v>
      </c>
      <c r="D130" s="259"/>
      <c r="E130" s="260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13"/>
      <c r="Z130" s="213"/>
      <c r="AA130" s="213"/>
      <c r="AB130" s="213"/>
      <c r="AC130" s="213"/>
      <c r="AD130" s="213"/>
      <c r="AE130" s="213"/>
      <c r="AF130" s="213"/>
      <c r="AG130" s="213" t="s">
        <v>532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61" t="s">
        <v>2201</v>
      </c>
      <c r="D131" s="259"/>
      <c r="E131" s="260">
        <v>396.39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532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4">
        <v>37</v>
      </c>
      <c r="B132" s="235" t="s">
        <v>2202</v>
      </c>
      <c r="C132" s="253" t="s">
        <v>2203</v>
      </c>
      <c r="D132" s="236" t="s">
        <v>511</v>
      </c>
      <c r="E132" s="237">
        <v>205.8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2.0000000000000001E-4</v>
      </c>
      <c r="O132" s="239">
        <f>ROUND(E132*N132,2)</f>
        <v>0.04</v>
      </c>
      <c r="P132" s="239">
        <v>0</v>
      </c>
      <c r="Q132" s="239">
        <f>ROUND(E132*P132,2)</f>
        <v>0</v>
      </c>
      <c r="R132" s="239"/>
      <c r="S132" s="239" t="s">
        <v>374</v>
      </c>
      <c r="T132" s="240" t="s">
        <v>375</v>
      </c>
      <c r="U132" s="222">
        <v>0</v>
      </c>
      <c r="V132" s="222">
        <f>ROUND(E132*U132,2)</f>
        <v>0</v>
      </c>
      <c r="W132" s="222"/>
      <c r="X132" s="222" t="s">
        <v>376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377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61" t="s">
        <v>2204</v>
      </c>
      <c r="D133" s="259"/>
      <c r="E133" s="260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13"/>
      <c r="Z133" s="213"/>
      <c r="AA133" s="213"/>
      <c r="AB133" s="213"/>
      <c r="AC133" s="213"/>
      <c r="AD133" s="213"/>
      <c r="AE133" s="213"/>
      <c r="AF133" s="213"/>
      <c r="AG133" s="213" t="s">
        <v>532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61" t="s">
        <v>2205</v>
      </c>
      <c r="D134" s="259"/>
      <c r="E134" s="260">
        <v>205.8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532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4">
        <v>38</v>
      </c>
      <c r="B135" s="235" t="s">
        <v>2206</v>
      </c>
      <c r="C135" s="253" t="s">
        <v>2207</v>
      </c>
      <c r="D135" s="236" t="s">
        <v>1188</v>
      </c>
      <c r="E135" s="237">
        <v>4.9160000000000004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2.4533</v>
      </c>
      <c r="O135" s="239">
        <f>ROUND(E135*N135,2)</f>
        <v>12.06</v>
      </c>
      <c r="P135" s="239">
        <v>0</v>
      </c>
      <c r="Q135" s="239">
        <f>ROUND(E135*P135,2)</f>
        <v>0</v>
      </c>
      <c r="R135" s="239"/>
      <c r="S135" s="239" t="s">
        <v>374</v>
      </c>
      <c r="T135" s="240" t="s">
        <v>375</v>
      </c>
      <c r="U135" s="222">
        <v>1.1970000000000001</v>
      </c>
      <c r="V135" s="222">
        <f>ROUND(E135*U135,2)</f>
        <v>5.88</v>
      </c>
      <c r="W135" s="222"/>
      <c r="X135" s="222" t="s">
        <v>376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377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61" t="s">
        <v>2142</v>
      </c>
      <c r="D136" s="259"/>
      <c r="E136" s="260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13"/>
      <c r="Z136" s="213"/>
      <c r="AA136" s="213"/>
      <c r="AB136" s="213"/>
      <c r="AC136" s="213"/>
      <c r="AD136" s="213"/>
      <c r="AE136" s="213"/>
      <c r="AF136" s="213"/>
      <c r="AG136" s="213" t="s">
        <v>532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61" t="s">
        <v>2208</v>
      </c>
      <c r="D137" s="259"/>
      <c r="E137" s="260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532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61" t="s">
        <v>2209</v>
      </c>
      <c r="D138" s="259"/>
      <c r="E138" s="260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532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61" t="s">
        <v>2210</v>
      </c>
      <c r="D139" s="259"/>
      <c r="E139" s="260">
        <v>4.92</v>
      </c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13"/>
      <c r="Z139" s="213"/>
      <c r="AA139" s="213"/>
      <c r="AB139" s="213"/>
      <c r="AC139" s="213"/>
      <c r="AD139" s="213"/>
      <c r="AE139" s="213"/>
      <c r="AF139" s="213"/>
      <c r="AG139" s="213" t="s">
        <v>532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4">
        <v>39</v>
      </c>
      <c r="B140" s="235" t="s">
        <v>2211</v>
      </c>
      <c r="C140" s="253" t="s">
        <v>2212</v>
      </c>
      <c r="D140" s="236" t="s">
        <v>511</v>
      </c>
      <c r="E140" s="237">
        <v>69.775000000000006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0.17330000000000001</v>
      </c>
      <c r="O140" s="239">
        <f>ROUND(E140*N140,2)</f>
        <v>12.09</v>
      </c>
      <c r="P140" s="239">
        <v>0</v>
      </c>
      <c r="Q140" s="239">
        <f>ROUND(E140*P140,2)</f>
        <v>0</v>
      </c>
      <c r="R140" s="239"/>
      <c r="S140" s="239" t="s">
        <v>374</v>
      </c>
      <c r="T140" s="240" t="s">
        <v>375</v>
      </c>
      <c r="U140" s="222">
        <v>1.1299999999999999</v>
      </c>
      <c r="V140" s="222">
        <f>ROUND(E140*U140,2)</f>
        <v>78.849999999999994</v>
      </c>
      <c r="W140" s="222"/>
      <c r="X140" s="222" t="s">
        <v>376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377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61" t="s">
        <v>2159</v>
      </c>
      <c r="D141" s="259"/>
      <c r="E141" s="260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13"/>
      <c r="Z141" s="213"/>
      <c r="AA141" s="213"/>
      <c r="AB141" s="213"/>
      <c r="AC141" s="213"/>
      <c r="AD141" s="213"/>
      <c r="AE141" s="213"/>
      <c r="AF141" s="213"/>
      <c r="AG141" s="213" t="s">
        <v>532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61" t="s">
        <v>2213</v>
      </c>
      <c r="D142" s="259"/>
      <c r="E142" s="260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532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61" t="s">
        <v>2214</v>
      </c>
      <c r="D143" s="259"/>
      <c r="E143" s="260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13"/>
      <c r="Z143" s="213"/>
      <c r="AA143" s="213"/>
      <c r="AB143" s="213"/>
      <c r="AC143" s="213"/>
      <c r="AD143" s="213"/>
      <c r="AE143" s="213"/>
      <c r="AF143" s="213"/>
      <c r="AG143" s="213" t="s">
        <v>532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61" t="s">
        <v>2215</v>
      </c>
      <c r="D144" s="259"/>
      <c r="E144" s="260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  <c r="W144" s="222"/>
      <c r="X144" s="222"/>
      <c r="Y144" s="213"/>
      <c r="Z144" s="213"/>
      <c r="AA144" s="213"/>
      <c r="AB144" s="213"/>
      <c r="AC144" s="213"/>
      <c r="AD144" s="213"/>
      <c r="AE144" s="213"/>
      <c r="AF144" s="213"/>
      <c r="AG144" s="213" t="s">
        <v>532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61" t="s">
        <v>2216</v>
      </c>
      <c r="D145" s="259"/>
      <c r="E145" s="260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  <c r="W145" s="222"/>
      <c r="X145" s="222"/>
      <c r="Y145" s="213"/>
      <c r="Z145" s="213"/>
      <c r="AA145" s="213"/>
      <c r="AB145" s="213"/>
      <c r="AC145" s="213"/>
      <c r="AD145" s="213"/>
      <c r="AE145" s="213"/>
      <c r="AF145" s="213"/>
      <c r="AG145" s="213" t="s">
        <v>532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61" t="s">
        <v>2217</v>
      </c>
      <c r="D146" s="259"/>
      <c r="E146" s="260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532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61" t="s">
        <v>2218</v>
      </c>
      <c r="D147" s="259"/>
      <c r="E147" s="260">
        <v>69.775000000000006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13"/>
      <c r="Z147" s="213"/>
      <c r="AA147" s="213"/>
      <c r="AB147" s="213"/>
      <c r="AC147" s="213"/>
      <c r="AD147" s="213"/>
      <c r="AE147" s="213"/>
      <c r="AF147" s="213"/>
      <c r="AG147" s="213" t="s">
        <v>532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x14ac:dyDescent="0.2">
      <c r="A148" s="224" t="s">
        <v>368</v>
      </c>
      <c r="B148" s="225" t="s">
        <v>250</v>
      </c>
      <c r="C148" s="251" t="s">
        <v>251</v>
      </c>
      <c r="D148" s="226"/>
      <c r="E148" s="227"/>
      <c r="F148" s="228"/>
      <c r="G148" s="228">
        <f>SUMIF(AG149:AG170,"&lt;&gt;NOR",G149:G170)</f>
        <v>0</v>
      </c>
      <c r="H148" s="228"/>
      <c r="I148" s="228">
        <f>SUM(I149:I170)</f>
        <v>0</v>
      </c>
      <c r="J148" s="228"/>
      <c r="K148" s="228">
        <f>SUM(K149:K170)</f>
        <v>0</v>
      </c>
      <c r="L148" s="228"/>
      <c r="M148" s="228">
        <f>SUM(M149:M170)</f>
        <v>0</v>
      </c>
      <c r="N148" s="228"/>
      <c r="O148" s="228">
        <f>SUM(O149:O170)</f>
        <v>96.46</v>
      </c>
      <c r="P148" s="228"/>
      <c r="Q148" s="228">
        <f>SUM(Q149:Q170)</f>
        <v>0</v>
      </c>
      <c r="R148" s="228"/>
      <c r="S148" s="228"/>
      <c r="T148" s="229"/>
      <c r="U148" s="223"/>
      <c r="V148" s="223">
        <f>SUM(V149:V170)</f>
        <v>291.13</v>
      </c>
      <c r="W148" s="223"/>
      <c r="X148" s="223"/>
      <c r="AG148" t="s">
        <v>370</v>
      </c>
    </row>
    <row r="149" spans="1:60" outlineLevel="1" x14ac:dyDescent="0.2">
      <c r="A149" s="234">
        <v>40</v>
      </c>
      <c r="B149" s="235" t="s">
        <v>2219</v>
      </c>
      <c r="C149" s="253" t="s">
        <v>2220</v>
      </c>
      <c r="D149" s="236" t="s">
        <v>1188</v>
      </c>
      <c r="E149" s="237">
        <v>28.98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2.4533999999999998</v>
      </c>
      <c r="O149" s="239">
        <f>ROUND(E149*N149,2)</f>
        <v>71.099999999999994</v>
      </c>
      <c r="P149" s="239">
        <v>0</v>
      </c>
      <c r="Q149" s="239">
        <f>ROUND(E149*P149,2)</f>
        <v>0</v>
      </c>
      <c r="R149" s="239"/>
      <c r="S149" s="239" t="s">
        <v>374</v>
      </c>
      <c r="T149" s="240" t="s">
        <v>375</v>
      </c>
      <c r="U149" s="222">
        <v>1.448</v>
      </c>
      <c r="V149" s="222">
        <f>ROUND(E149*U149,2)</f>
        <v>41.96</v>
      </c>
      <c r="W149" s="222"/>
      <c r="X149" s="222" t="s">
        <v>376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377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61" t="s">
        <v>2100</v>
      </c>
      <c r="D150" s="259"/>
      <c r="E150" s="260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532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61" t="s">
        <v>2221</v>
      </c>
      <c r="D151" s="259"/>
      <c r="E151" s="260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13"/>
      <c r="Z151" s="213"/>
      <c r="AA151" s="213"/>
      <c r="AB151" s="213"/>
      <c r="AC151" s="213"/>
      <c r="AD151" s="213"/>
      <c r="AE151" s="213"/>
      <c r="AF151" s="213"/>
      <c r="AG151" s="213" t="s">
        <v>532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61" t="s">
        <v>2222</v>
      </c>
      <c r="D152" s="259"/>
      <c r="E152" s="260">
        <v>28.98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13"/>
      <c r="Z152" s="213"/>
      <c r="AA152" s="213"/>
      <c r="AB152" s="213"/>
      <c r="AC152" s="213"/>
      <c r="AD152" s="213"/>
      <c r="AE152" s="213"/>
      <c r="AF152" s="213"/>
      <c r="AG152" s="213" t="s">
        <v>532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4">
        <v>41</v>
      </c>
      <c r="B153" s="235" t="s">
        <v>2223</v>
      </c>
      <c r="C153" s="253" t="s">
        <v>2224</v>
      </c>
      <c r="D153" s="236" t="s">
        <v>511</v>
      </c>
      <c r="E153" s="237">
        <v>192.72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5.1900000000000002E-3</v>
      </c>
      <c r="O153" s="239">
        <f>ROUND(E153*N153,2)</f>
        <v>1</v>
      </c>
      <c r="P153" s="239">
        <v>0</v>
      </c>
      <c r="Q153" s="239">
        <f>ROUND(E153*P153,2)</f>
        <v>0</v>
      </c>
      <c r="R153" s="239"/>
      <c r="S153" s="239" t="s">
        <v>374</v>
      </c>
      <c r="T153" s="240" t="s">
        <v>375</v>
      </c>
      <c r="U153" s="222">
        <v>0.79</v>
      </c>
      <c r="V153" s="222">
        <f>ROUND(E153*U153,2)</f>
        <v>152.25</v>
      </c>
      <c r="W153" s="222"/>
      <c r="X153" s="222" t="s">
        <v>376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377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61" t="s">
        <v>2225</v>
      </c>
      <c r="D154" s="259"/>
      <c r="E154" s="260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13"/>
      <c r="Z154" s="213"/>
      <c r="AA154" s="213"/>
      <c r="AB154" s="213"/>
      <c r="AC154" s="213"/>
      <c r="AD154" s="213"/>
      <c r="AE154" s="213"/>
      <c r="AF154" s="213"/>
      <c r="AG154" s="213" t="s">
        <v>532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61" t="s">
        <v>1644</v>
      </c>
      <c r="D155" s="259"/>
      <c r="E155" s="260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  <c r="W155" s="222"/>
      <c r="X155" s="222"/>
      <c r="Y155" s="213"/>
      <c r="Z155" s="213"/>
      <c r="AA155" s="213"/>
      <c r="AB155" s="213"/>
      <c r="AC155" s="213"/>
      <c r="AD155" s="213"/>
      <c r="AE155" s="213"/>
      <c r="AF155" s="213"/>
      <c r="AG155" s="213" t="s">
        <v>532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61" t="s">
        <v>2226</v>
      </c>
      <c r="D156" s="259"/>
      <c r="E156" s="260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532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61" t="s">
        <v>2227</v>
      </c>
      <c r="D157" s="259"/>
      <c r="E157" s="260">
        <v>192.72</v>
      </c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13"/>
      <c r="Z157" s="213"/>
      <c r="AA157" s="213"/>
      <c r="AB157" s="213"/>
      <c r="AC157" s="213"/>
      <c r="AD157" s="213"/>
      <c r="AE157" s="213"/>
      <c r="AF157" s="213"/>
      <c r="AG157" s="213" t="s">
        <v>532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1">
        <v>42</v>
      </c>
      <c r="B158" s="242" t="s">
        <v>2228</v>
      </c>
      <c r="C158" s="252" t="s">
        <v>2229</v>
      </c>
      <c r="D158" s="243" t="s">
        <v>511</v>
      </c>
      <c r="E158" s="244">
        <v>192.72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6">
        <v>0</v>
      </c>
      <c r="O158" s="246">
        <f>ROUND(E158*N158,2)</f>
        <v>0</v>
      </c>
      <c r="P158" s="246">
        <v>0</v>
      </c>
      <c r="Q158" s="246">
        <f>ROUND(E158*P158,2)</f>
        <v>0</v>
      </c>
      <c r="R158" s="246"/>
      <c r="S158" s="246" t="s">
        <v>374</v>
      </c>
      <c r="T158" s="247" t="s">
        <v>375</v>
      </c>
      <c r="U158" s="222">
        <v>0.24</v>
      </c>
      <c r="V158" s="222">
        <f>ROUND(E158*U158,2)</f>
        <v>46.25</v>
      </c>
      <c r="W158" s="222"/>
      <c r="X158" s="222" t="s">
        <v>376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377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4">
        <v>43</v>
      </c>
      <c r="B159" s="235" t="s">
        <v>2230</v>
      </c>
      <c r="C159" s="253" t="s">
        <v>2231</v>
      </c>
      <c r="D159" s="236" t="s">
        <v>550</v>
      </c>
      <c r="E159" s="237">
        <v>1.4490000000000001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1.0525599999999999</v>
      </c>
      <c r="O159" s="239">
        <f>ROUND(E159*N159,2)</f>
        <v>1.53</v>
      </c>
      <c r="P159" s="239">
        <v>0</v>
      </c>
      <c r="Q159" s="239">
        <f>ROUND(E159*P159,2)</f>
        <v>0</v>
      </c>
      <c r="R159" s="239"/>
      <c r="S159" s="239" t="s">
        <v>374</v>
      </c>
      <c r="T159" s="240" t="s">
        <v>375</v>
      </c>
      <c r="U159" s="222">
        <v>27.672999999999998</v>
      </c>
      <c r="V159" s="222">
        <f>ROUND(E159*U159,2)</f>
        <v>40.1</v>
      </c>
      <c r="W159" s="222"/>
      <c r="X159" s="222" t="s">
        <v>376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377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61" t="s">
        <v>2100</v>
      </c>
      <c r="D160" s="259"/>
      <c r="E160" s="260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532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61" t="s">
        <v>2232</v>
      </c>
      <c r="D161" s="259"/>
      <c r="E161" s="260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532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61" t="s">
        <v>2233</v>
      </c>
      <c r="D162" s="259"/>
      <c r="E162" s="260">
        <v>1.45</v>
      </c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13"/>
      <c r="Z162" s="213"/>
      <c r="AA162" s="213"/>
      <c r="AB162" s="213"/>
      <c r="AC162" s="213"/>
      <c r="AD162" s="213"/>
      <c r="AE162" s="213"/>
      <c r="AF162" s="213"/>
      <c r="AG162" s="213" t="s">
        <v>532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4">
        <v>44</v>
      </c>
      <c r="B163" s="235" t="s">
        <v>2234</v>
      </c>
      <c r="C163" s="253" t="s">
        <v>2235</v>
      </c>
      <c r="D163" s="236" t="s">
        <v>511</v>
      </c>
      <c r="E163" s="237">
        <v>33.6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0.22797999999999999</v>
      </c>
      <c r="O163" s="239">
        <f>ROUND(E163*N163,2)</f>
        <v>7.66</v>
      </c>
      <c r="P163" s="239">
        <v>0</v>
      </c>
      <c r="Q163" s="239">
        <f>ROUND(E163*P163,2)</f>
        <v>0</v>
      </c>
      <c r="R163" s="239"/>
      <c r="S163" s="239" t="s">
        <v>374</v>
      </c>
      <c r="T163" s="240" t="s">
        <v>375</v>
      </c>
      <c r="U163" s="222">
        <v>0</v>
      </c>
      <c r="V163" s="222">
        <f>ROUND(E163*U163,2)</f>
        <v>0</v>
      </c>
      <c r="W163" s="222"/>
      <c r="X163" s="222" t="s">
        <v>376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377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61" t="s">
        <v>2104</v>
      </c>
      <c r="D164" s="259"/>
      <c r="E164" s="260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532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61" t="s">
        <v>2236</v>
      </c>
      <c r="D165" s="259"/>
      <c r="E165" s="260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532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61" t="s">
        <v>2237</v>
      </c>
      <c r="D166" s="259"/>
      <c r="E166" s="260">
        <v>33.6</v>
      </c>
      <c r="F166" s="222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  <c r="W166" s="222"/>
      <c r="X166" s="222"/>
      <c r="Y166" s="213"/>
      <c r="Z166" s="213"/>
      <c r="AA166" s="213"/>
      <c r="AB166" s="213"/>
      <c r="AC166" s="213"/>
      <c r="AD166" s="213"/>
      <c r="AE166" s="213"/>
      <c r="AF166" s="213"/>
      <c r="AG166" s="213" t="s">
        <v>532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4">
        <v>45</v>
      </c>
      <c r="B167" s="235" t="s">
        <v>1968</v>
      </c>
      <c r="C167" s="253" t="s">
        <v>1969</v>
      </c>
      <c r="D167" s="236" t="s">
        <v>1188</v>
      </c>
      <c r="E167" s="237">
        <v>8.0250000000000004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1.8907700000000001</v>
      </c>
      <c r="O167" s="239">
        <f>ROUND(E167*N167,2)</f>
        <v>15.17</v>
      </c>
      <c r="P167" s="239">
        <v>0</v>
      </c>
      <c r="Q167" s="239">
        <f>ROUND(E167*P167,2)</f>
        <v>0</v>
      </c>
      <c r="R167" s="239"/>
      <c r="S167" s="239" t="s">
        <v>374</v>
      </c>
      <c r="T167" s="240" t="s">
        <v>375</v>
      </c>
      <c r="U167" s="222">
        <v>1.3169999999999999</v>
      </c>
      <c r="V167" s="222">
        <f>ROUND(E167*U167,2)</f>
        <v>10.57</v>
      </c>
      <c r="W167" s="222"/>
      <c r="X167" s="222" t="s">
        <v>376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377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61" t="s">
        <v>2100</v>
      </c>
      <c r="D168" s="259"/>
      <c r="E168" s="260"/>
      <c r="F168" s="222"/>
      <c r="G168" s="222"/>
      <c r="H168" s="222"/>
      <c r="I168" s="222"/>
      <c r="J168" s="222"/>
      <c r="K168" s="222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  <c r="W168" s="222"/>
      <c r="X168" s="222"/>
      <c r="Y168" s="213"/>
      <c r="Z168" s="213"/>
      <c r="AA168" s="213"/>
      <c r="AB168" s="213"/>
      <c r="AC168" s="213"/>
      <c r="AD168" s="213"/>
      <c r="AE168" s="213"/>
      <c r="AF168" s="213"/>
      <c r="AG168" s="213" t="s">
        <v>532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61" t="s">
        <v>2238</v>
      </c>
      <c r="D169" s="259"/>
      <c r="E169" s="260"/>
      <c r="F169" s="222"/>
      <c r="G169" s="222"/>
      <c r="H169" s="222"/>
      <c r="I169" s="222"/>
      <c r="J169" s="222"/>
      <c r="K169" s="222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  <c r="W169" s="222"/>
      <c r="X169" s="222"/>
      <c r="Y169" s="213"/>
      <c r="Z169" s="213"/>
      <c r="AA169" s="213"/>
      <c r="AB169" s="213"/>
      <c r="AC169" s="213"/>
      <c r="AD169" s="213"/>
      <c r="AE169" s="213"/>
      <c r="AF169" s="213"/>
      <c r="AG169" s="213" t="s">
        <v>532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61" t="s">
        <v>2239</v>
      </c>
      <c r="D170" s="259"/>
      <c r="E170" s="260">
        <v>8.0299999999999994</v>
      </c>
      <c r="F170" s="222"/>
      <c r="G170" s="22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532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4" t="s">
        <v>368</v>
      </c>
      <c r="B171" s="225" t="s">
        <v>254</v>
      </c>
      <c r="C171" s="251" t="s">
        <v>255</v>
      </c>
      <c r="D171" s="226"/>
      <c r="E171" s="227"/>
      <c r="F171" s="228"/>
      <c r="G171" s="228">
        <f>SUMIF(AG172:AG331,"&lt;&gt;NOR",G172:G331)</f>
        <v>0</v>
      </c>
      <c r="H171" s="228"/>
      <c r="I171" s="228">
        <f>SUM(I172:I331)</f>
        <v>0</v>
      </c>
      <c r="J171" s="228"/>
      <c r="K171" s="228">
        <f>SUM(K172:K331)</f>
        <v>0</v>
      </c>
      <c r="L171" s="228"/>
      <c r="M171" s="228">
        <f>SUM(M172:M331)</f>
        <v>0</v>
      </c>
      <c r="N171" s="228"/>
      <c r="O171" s="228">
        <f>SUM(O172:O331)</f>
        <v>435.95000000000005</v>
      </c>
      <c r="P171" s="228"/>
      <c r="Q171" s="228">
        <f>SUM(Q172:Q331)</f>
        <v>0</v>
      </c>
      <c r="R171" s="228"/>
      <c r="S171" s="228"/>
      <c r="T171" s="229"/>
      <c r="U171" s="223"/>
      <c r="V171" s="223">
        <f>SUM(V172:V331)</f>
        <v>65.02000000000001</v>
      </c>
      <c r="W171" s="223"/>
      <c r="X171" s="223"/>
      <c r="AG171" t="s">
        <v>370</v>
      </c>
    </row>
    <row r="172" spans="1:60" outlineLevel="1" x14ac:dyDescent="0.2">
      <c r="A172" s="241">
        <v>46</v>
      </c>
      <c r="B172" s="242" t="s">
        <v>2240</v>
      </c>
      <c r="C172" s="252" t="s">
        <v>2241</v>
      </c>
      <c r="D172" s="243" t="s">
        <v>511</v>
      </c>
      <c r="E172" s="244">
        <v>504.91199999999998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4.9399999999999999E-3</v>
      </c>
      <c r="O172" s="246">
        <f>ROUND(E172*N172,2)</f>
        <v>2.4900000000000002</v>
      </c>
      <c r="P172" s="246">
        <v>0</v>
      </c>
      <c r="Q172" s="246">
        <f>ROUND(E172*P172,2)</f>
        <v>0</v>
      </c>
      <c r="R172" s="246"/>
      <c r="S172" s="246" t="s">
        <v>374</v>
      </c>
      <c r="T172" s="247" t="s">
        <v>375</v>
      </c>
      <c r="U172" s="222">
        <v>0</v>
      </c>
      <c r="V172" s="222">
        <f>ROUND(E172*U172,2)</f>
        <v>0</v>
      </c>
      <c r="W172" s="222"/>
      <c r="X172" s="222" t="s">
        <v>376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377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4">
        <v>47</v>
      </c>
      <c r="B173" s="235" t="s">
        <v>2242</v>
      </c>
      <c r="C173" s="253" t="s">
        <v>2243</v>
      </c>
      <c r="D173" s="236" t="s">
        <v>511</v>
      </c>
      <c r="E173" s="237">
        <v>50.491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4.8900000000000002E-3</v>
      </c>
      <c r="O173" s="239">
        <f>ROUND(E173*N173,2)</f>
        <v>0.25</v>
      </c>
      <c r="P173" s="239">
        <v>0</v>
      </c>
      <c r="Q173" s="239">
        <f>ROUND(E173*P173,2)</f>
        <v>0</v>
      </c>
      <c r="R173" s="239"/>
      <c r="S173" s="239" t="s">
        <v>374</v>
      </c>
      <c r="T173" s="240" t="s">
        <v>375</v>
      </c>
      <c r="U173" s="222">
        <v>0</v>
      </c>
      <c r="V173" s="222">
        <f>ROUND(E173*U173,2)</f>
        <v>0</v>
      </c>
      <c r="W173" s="222"/>
      <c r="X173" s="222" t="s">
        <v>376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377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61" t="s">
        <v>2100</v>
      </c>
      <c r="D174" s="259"/>
      <c r="E174" s="260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13"/>
      <c r="Z174" s="213"/>
      <c r="AA174" s="213"/>
      <c r="AB174" s="213"/>
      <c r="AC174" s="213"/>
      <c r="AD174" s="213"/>
      <c r="AE174" s="213"/>
      <c r="AF174" s="213"/>
      <c r="AG174" s="213" t="s">
        <v>532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1" t="s">
        <v>2244</v>
      </c>
      <c r="D175" s="259"/>
      <c r="E175" s="260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532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61" t="s">
        <v>2245</v>
      </c>
      <c r="D176" s="259"/>
      <c r="E176" s="260">
        <v>50.49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532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34">
        <v>48</v>
      </c>
      <c r="B177" s="235" t="s">
        <v>2246</v>
      </c>
      <c r="C177" s="253" t="s">
        <v>2247</v>
      </c>
      <c r="D177" s="236" t="s">
        <v>511</v>
      </c>
      <c r="E177" s="237">
        <v>504.91199999999998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3.0000000000000001E-3</v>
      </c>
      <c r="O177" s="239">
        <f>ROUND(E177*N177,2)</f>
        <v>1.51</v>
      </c>
      <c r="P177" s="239">
        <v>0</v>
      </c>
      <c r="Q177" s="239">
        <f>ROUND(E177*P177,2)</f>
        <v>0</v>
      </c>
      <c r="R177" s="239"/>
      <c r="S177" s="239" t="s">
        <v>374</v>
      </c>
      <c r="T177" s="240" t="s">
        <v>375</v>
      </c>
      <c r="U177" s="222">
        <v>0</v>
      </c>
      <c r="V177" s="222">
        <f>ROUND(E177*U177,2)</f>
        <v>0</v>
      </c>
      <c r="W177" s="222"/>
      <c r="X177" s="222" t="s">
        <v>376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377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1" t="s">
        <v>2100</v>
      </c>
      <c r="D178" s="259"/>
      <c r="E178" s="260"/>
      <c r="F178" s="222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  <c r="W178" s="222"/>
      <c r="X178" s="222"/>
      <c r="Y178" s="213"/>
      <c r="Z178" s="213"/>
      <c r="AA178" s="213"/>
      <c r="AB178" s="213"/>
      <c r="AC178" s="213"/>
      <c r="AD178" s="213"/>
      <c r="AE178" s="213"/>
      <c r="AF178" s="213"/>
      <c r="AG178" s="213" t="s">
        <v>532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1" t="s">
        <v>2248</v>
      </c>
      <c r="D179" s="259"/>
      <c r="E179" s="260"/>
      <c r="F179" s="222"/>
      <c r="G179" s="22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532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61" t="s">
        <v>2249</v>
      </c>
      <c r="D180" s="259"/>
      <c r="E180" s="260">
        <v>504.91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532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4">
        <v>49</v>
      </c>
      <c r="B181" s="235" t="s">
        <v>2250</v>
      </c>
      <c r="C181" s="253" t="s">
        <v>2251</v>
      </c>
      <c r="D181" s="236" t="s">
        <v>511</v>
      </c>
      <c r="E181" s="237">
        <v>504.91199999999998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1.575E-2</v>
      </c>
      <c r="O181" s="239">
        <f>ROUND(E181*N181,2)</f>
        <v>7.95</v>
      </c>
      <c r="P181" s="239">
        <v>0</v>
      </c>
      <c r="Q181" s="239">
        <f>ROUND(E181*P181,2)</f>
        <v>0</v>
      </c>
      <c r="R181" s="239"/>
      <c r="S181" s="239" t="s">
        <v>374</v>
      </c>
      <c r="T181" s="240" t="s">
        <v>375</v>
      </c>
      <c r="U181" s="222">
        <v>0</v>
      </c>
      <c r="V181" s="222">
        <f>ROUND(E181*U181,2)</f>
        <v>0</v>
      </c>
      <c r="W181" s="222"/>
      <c r="X181" s="222" t="s">
        <v>376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377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1" t="s">
        <v>2100</v>
      </c>
      <c r="D182" s="259"/>
      <c r="E182" s="260"/>
      <c r="F182" s="222"/>
      <c r="G182" s="22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532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61" t="s">
        <v>2252</v>
      </c>
      <c r="D183" s="259"/>
      <c r="E183" s="260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532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61" t="s">
        <v>2253</v>
      </c>
      <c r="D184" s="259"/>
      <c r="E184" s="260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13"/>
      <c r="Z184" s="213"/>
      <c r="AA184" s="213"/>
      <c r="AB184" s="213"/>
      <c r="AC184" s="213"/>
      <c r="AD184" s="213"/>
      <c r="AE184" s="213"/>
      <c r="AF184" s="213"/>
      <c r="AG184" s="213" t="s">
        <v>532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1" t="s">
        <v>2249</v>
      </c>
      <c r="D185" s="259"/>
      <c r="E185" s="260">
        <v>504.91</v>
      </c>
      <c r="F185" s="222"/>
      <c r="G185" s="22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532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22.5" outlineLevel="1" x14ac:dyDescent="0.2">
      <c r="A186" s="234">
        <v>50</v>
      </c>
      <c r="B186" s="235" t="s">
        <v>2254</v>
      </c>
      <c r="C186" s="253" t="s">
        <v>2255</v>
      </c>
      <c r="D186" s="236" t="s">
        <v>511</v>
      </c>
      <c r="E186" s="237">
        <v>1009.824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7.9000000000000008E-3</v>
      </c>
      <c r="O186" s="239">
        <f>ROUND(E186*N186,2)</f>
        <v>7.98</v>
      </c>
      <c r="P186" s="239">
        <v>0</v>
      </c>
      <c r="Q186" s="239">
        <f>ROUND(E186*P186,2)</f>
        <v>0</v>
      </c>
      <c r="R186" s="239"/>
      <c r="S186" s="239" t="s">
        <v>374</v>
      </c>
      <c r="T186" s="240" t="s">
        <v>375</v>
      </c>
      <c r="U186" s="222">
        <v>0</v>
      </c>
      <c r="V186" s="222">
        <f>ROUND(E186*U186,2)</f>
        <v>0</v>
      </c>
      <c r="W186" s="222"/>
      <c r="X186" s="222" t="s">
        <v>376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377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1" t="s">
        <v>2256</v>
      </c>
      <c r="D187" s="259"/>
      <c r="E187" s="260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532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61" t="s">
        <v>2257</v>
      </c>
      <c r="D188" s="259"/>
      <c r="E188" s="260">
        <v>1009.82</v>
      </c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13"/>
      <c r="Z188" s="213"/>
      <c r="AA188" s="213"/>
      <c r="AB188" s="213"/>
      <c r="AC188" s="213"/>
      <c r="AD188" s="213"/>
      <c r="AE188" s="213"/>
      <c r="AF188" s="213"/>
      <c r="AG188" s="213" t="s">
        <v>532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4">
        <v>51</v>
      </c>
      <c r="B189" s="235" t="s">
        <v>2258</v>
      </c>
      <c r="C189" s="253" t="s">
        <v>2259</v>
      </c>
      <c r="D189" s="236" t="s">
        <v>511</v>
      </c>
      <c r="E189" s="237">
        <v>25.245999999999999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0.10712000000000001</v>
      </c>
      <c r="O189" s="239">
        <f>ROUND(E189*N189,2)</f>
        <v>2.7</v>
      </c>
      <c r="P189" s="239">
        <v>0</v>
      </c>
      <c r="Q189" s="239">
        <f>ROUND(E189*P189,2)</f>
        <v>0</v>
      </c>
      <c r="R189" s="239"/>
      <c r="S189" s="239" t="s">
        <v>374</v>
      </c>
      <c r="T189" s="240" t="s">
        <v>375</v>
      </c>
      <c r="U189" s="222">
        <v>0.80545</v>
      </c>
      <c r="V189" s="222">
        <f>ROUND(E189*U189,2)</f>
        <v>20.329999999999998</v>
      </c>
      <c r="W189" s="222"/>
      <c r="X189" s="222" t="s">
        <v>376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377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1" t="s">
        <v>2260</v>
      </c>
      <c r="D190" s="259"/>
      <c r="E190" s="260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532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61" t="s">
        <v>2261</v>
      </c>
      <c r="D191" s="259"/>
      <c r="E191" s="260">
        <v>25.25</v>
      </c>
      <c r="F191" s="222"/>
      <c r="G191" s="222"/>
      <c r="H191" s="222"/>
      <c r="I191" s="222"/>
      <c r="J191" s="222"/>
      <c r="K191" s="222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  <c r="W191" s="222"/>
      <c r="X191" s="222"/>
      <c r="Y191" s="213"/>
      <c r="Z191" s="213"/>
      <c r="AA191" s="213"/>
      <c r="AB191" s="213"/>
      <c r="AC191" s="213"/>
      <c r="AD191" s="213"/>
      <c r="AE191" s="213"/>
      <c r="AF191" s="213"/>
      <c r="AG191" s="213" t="s">
        <v>532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1">
        <v>52</v>
      </c>
      <c r="B192" s="242" t="s">
        <v>2262</v>
      </c>
      <c r="C192" s="252" t="s">
        <v>2263</v>
      </c>
      <c r="D192" s="243" t="s">
        <v>511</v>
      </c>
      <c r="E192" s="244">
        <v>3435.3879999999999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4.9399999999999999E-3</v>
      </c>
      <c r="O192" s="246">
        <f>ROUND(E192*N192,2)</f>
        <v>16.97</v>
      </c>
      <c r="P192" s="246">
        <v>0</v>
      </c>
      <c r="Q192" s="246">
        <f>ROUND(E192*P192,2)</f>
        <v>0</v>
      </c>
      <c r="R192" s="246"/>
      <c r="S192" s="246" t="s">
        <v>374</v>
      </c>
      <c r="T192" s="247" t="s">
        <v>375</v>
      </c>
      <c r="U192" s="222">
        <v>0</v>
      </c>
      <c r="V192" s="222">
        <f>ROUND(E192*U192,2)</f>
        <v>0</v>
      </c>
      <c r="W192" s="222"/>
      <c r="X192" s="222" t="s">
        <v>376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377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34">
        <v>53</v>
      </c>
      <c r="B193" s="235" t="s">
        <v>2264</v>
      </c>
      <c r="C193" s="253" t="s">
        <v>2265</v>
      </c>
      <c r="D193" s="236" t="s">
        <v>511</v>
      </c>
      <c r="E193" s="237">
        <v>1283.258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4.8900000000000002E-3</v>
      </c>
      <c r="O193" s="239">
        <f>ROUND(E193*N193,2)</f>
        <v>6.28</v>
      </c>
      <c r="P193" s="239">
        <v>0</v>
      </c>
      <c r="Q193" s="239">
        <f>ROUND(E193*P193,2)</f>
        <v>0</v>
      </c>
      <c r="R193" s="239"/>
      <c r="S193" s="239" t="s">
        <v>374</v>
      </c>
      <c r="T193" s="240" t="s">
        <v>375</v>
      </c>
      <c r="U193" s="222">
        <v>0</v>
      </c>
      <c r="V193" s="222">
        <f>ROUND(E193*U193,2)</f>
        <v>0</v>
      </c>
      <c r="W193" s="222"/>
      <c r="X193" s="222" t="s">
        <v>376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377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61" t="s">
        <v>2159</v>
      </c>
      <c r="D194" s="259"/>
      <c r="E194" s="260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13"/>
      <c r="Z194" s="213"/>
      <c r="AA194" s="213"/>
      <c r="AB194" s="213"/>
      <c r="AC194" s="213"/>
      <c r="AD194" s="213"/>
      <c r="AE194" s="213"/>
      <c r="AF194" s="213"/>
      <c r="AG194" s="213" t="s">
        <v>532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61" t="s">
        <v>2266</v>
      </c>
      <c r="D195" s="259"/>
      <c r="E195" s="260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532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61" t="s">
        <v>2267</v>
      </c>
      <c r="D196" s="259"/>
      <c r="E196" s="260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532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61" t="s">
        <v>2268</v>
      </c>
      <c r="D197" s="259"/>
      <c r="E197" s="260">
        <v>1283.26</v>
      </c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13"/>
      <c r="Z197" s="213"/>
      <c r="AA197" s="213"/>
      <c r="AB197" s="213"/>
      <c r="AC197" s="213"/>
      <c r="AD197" s="213"/>
      <c r="AE197" s="213"/>
      <c r="AF197" s="213"/>
      <c r="AG197" s="213" t="s">
        <v>532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ht="22.5" outlineLevel="1" x14ac:dyDescent="0.2">
      <c r="A198" s="234">
        <v>54</v>
      </c>
      <c r="B198" s="235" t="s">
        <v>2269</v>
      </c>
      <c r="C198" s="253" t="s">
        <v>2270</v>
      </c>
      <c r="D198" s="236" t="s">
        <v>511</v>
      </c>
      <c r="E198" s="237">
        <v>4729.9369999999999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374</v>
      </c>
      <c r="T198" s="240" t="s">
        <v>375</v>
      </c>
      <c r="U198" s="222">
        <v>0</v>
      </c>
      <c r="V198" s="222">
        <f>ROUND(E198*U198,2)</f>
        <v>0</v>
      </c>
      <c r="W198" s="222"/>
      <c r="X198" s="222" t="s">
        <v>376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377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61" t="s">
        <v>1696</v>
      </c>
      <c r="D199" s="259"/>
      <c r="E199" s="260"/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532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61" t="s">
        <v>2271</v>
      </c>
      <c r="D200" s="259"/>
      <c r="E200" s="260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532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61" t="s">
        <v>2272</v>
      </c>
      <c r="D201" s="259"/>
      <c r="E201" s="260">
        <v>4729.9399999999996</v>
      </c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13"/>
      <c r="Z201" s="213"/>
      <c r="AA201" s="213"/>
      <c r="AB201" s="213"/>
      <c r="AC201" s="213"/>
      <c r="AD201" s="213"/>
      <c r="AE201" s="213"/>
      <c r="AF201" s="213"/>
      <c r="AG201" s="213" t="s">
        <v>532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4">
        <v>55</v>
      </c>
      <c r="B202" s="235" t="s">
        <v>2273</v>
      </c>
      <c r="C202" s="253" t="s">
        <v>2274</v>
      </c>
      <c r="D202" s="236" t="s">
        <v>511</v>
      </c>
      <c r="E202" s="237">
        <v>3435.3380000000002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1.575E-2</v>
      </c>
      <c r="O202" s="239">
        <f>ROUND(E202*N202,2)</f>
        <v>54.11</v>
      </c>
      <c r="P202" s="239">
        <v>0</v>
      </c>
      <c r="Q202" s="239">
        <f>ROUND(E202*P202,2)</f>
        <v>0</v>
      </c>
      <c r="R202" s="239"/>
      <c r="S202" s="239" t="s">
        <v>374</v>
      </c>
      <c r="T202" s="240" t="s">
        <v>375</v>
      </c>
      <c r="U202" s="222">
        <v>0</v>
      </c>
      <c r="V202" s="222">
        <f>ROUND(E202*U202,2)</f>
        <v>0</v>
      </c>
      <c r="W202" s="222"/>
      <c r="X202" s="222" t="s">
        <v>376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377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61" t="s">
        <v>2159</v>
      </c>
      <c r="D203" s="259"/>
      <c r="E203" s="260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532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61" t="s">
        <v>2275</v>
      </c>
      <c r="D204" s="259"/>
      <c r="E204" s="260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13"/>
      <c r="Z204" s="213"/>
      <c r="AA204" s="213"/>
      <c r="AB204" s="213"/>
      <c r="AC204" s="213"/>
      <c r="AD204" s="213"/>
      <c r="AE204" s="213"/>
      <c r="AF204" s="213"/>
      <c r="AG204" s="213" t="s">
        <v>532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61" t="s">
        <v>2276</v>
      </c>
      <c r="D205" s="259"/>
      <c r="E205" s="260">
        <v>3435.34</v>
      </c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532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4">
        <v>56</v>
      </c>
      <c r="B206" s="235" t="s">
        <v>2277</v>
      </c>
      <c r="C206" s="253" t="s">
        <v>2278</v>
      </c>
      <c r="D206" s="236" t="s">
        <v>511</v>
      </c>
      <c r="E206" s="237">
        <v>205.8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1.54E-2</v>
      </c>
      <c r="O206" s="239">
        <f>ROUND(E206*N206,2)</f>
        <v>3.17</v>
      </c>
      <c r="P206" s="239">
        <v>0</v>
      </c>
      <c r="Q206" s="239">
        <f>ROUND(E206*P206,2)</f>
        <v>0</v>
      </c>
      <c r="R206" s="239"/>
      <c r="S206" s="239" t="s">
        <v>374</v>
      </c>
      <c r="T206" s="240" t="s">
        <v>375</v>
      </c>
      <c r="U206" s="222">
        <v>0</v>
      </c>
      <c r="V206" s="222">
        <f>ROUND(E206*U206,2)</f>
        <v>0</v>
      </c>
      <c r="W206" s="222"/>
      <c r="X206" s="222" t="s">
        <v>376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377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1" t="s">
        <v>2100</v>
      </c>
      <c r="D207" s="259"/>
      <c r="E207" s="260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13"/>
      <c r="Z207" s="213"/>
      <c r="AA207" s="213"/>
      <c r="AB207" s="213"/>
      <c r="AC207" s="213"/>
      <c r="AD207" s="213"/>
      <c r="AE207" s="213"/>
      <c r="AF207" s="213"/>
      <c r="AG207" s="213" t="s">
        <v>532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61" t="s">
        <v>2204</v>
      </c>
      <c r="D208" s="259"/>
      <c r="E208" s="260"/>
      <c r="F208" s="222"/>
      <c r="G208" s="222"/>
      <c r="H208" s="222"/>
      <c r="I208" s="222"/>
      <c r="J208" s="222"/>
      <c r="K208" s="222"/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  <c r="W208" s="222"/>
      <c r="X208" s="222"/>
      <c r="Y208" s="213"/>
      <c r="Z208" s="213"/>
      <c r="AA208" s="213"/>
      <c r="AB208" s="213"/>
      <c r="AC208" s="213"/>
      <c r="AD208" s="213"/>
      <c r="AE208" s="213"/>
      <c r="AF208" s="213"/>
      <c r="AG208" s="213" t="s">
        <v>532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61" t="s">
        <v>2205</v>
      </c>
      <c r="D209" s="259"/>
      <c r="E209" s="260">
        <v>205.8</v>
      </c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  <c r="W209" s="222"/>
      <c r="X209" s="222"/>
      <c r="Y209" s="213"/>
      <c r="Z209" s="213"/>
      <c r="AA209" s="213"/>
      <c r="AB209" s="213"/>
      <c r="AC209" s="213"/>
      <c r="AD209" s="213"/>
      <c r="AE209" s="213"/>
      <c r="AF209" s="213"/>
      <c r="AG209" s="213" t="s">
        <v>532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22.5" outlineLevel="1" x14ac:dyDescent="0.2">
      <c r="A210" s="234">
        <v>57</v>
      </c>
      <c r="B210" s="235" t="s">
        <v>2279</v>
      </c>
      <c r="C210" s="253" t="s">
        <v>2280</v>
      </c>
      <c r="D210" s="236" t="s">
        <v>511</v>
      </c>
      <c r="E210" s="237">
        <v>6870.6760000000004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7.9000000000000008E-3</v>
      </c>
      <c r="O210" s="239">
        <f>ROUND(E210*N210,2)</f>
        <v>54.28</v>
      </c>
      <c r="P210" s="239">
        <v>0</v>
      </c>
      <c r="Q210" s="239">
        <f>ROUND(E210*P210,2)</f>
        <v>0</v>
      </c>
      <c r="R210" s="239"/>
      <c r="S210" s="239" t="s">
        <v>374</v>
      </c>
      <c r="T210" s="240" t="s">
        <v>375</v>
      </c>
      <c r="U210" s="222">
        <v>0</v>
      </c>
      <c r="V210" s="222">
        <f>ROUND(E210*U210,2)</f>
        <v>0</v>
      </c>
      <c r="W210" s="222"/>
      <c r="X210" s="222" t="s">
        <v>376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377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61" t="s">
        <v>2281</v>
      </c>
      <c r="D211" s="259"/>
      <c r="E211" s="260"/>
      <c r="F211" s="222"/>
      <c r="G211" s="222"/>
      <c r="H211" s="222"/>
      <c r="I211" s="222"/>
      <c r="J211" s="222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  <c r="W211" s="222"/>
      <c r="X211" s="222"/>
      <c r="Y211" s="213"/>
      <c r="Z211" s="213"/>
      <c r="AA211" s="213"/>
      <c r="AB211" s="213"/>
      <c r="AC211" s="213"/>
      <c r="AD211" s="213"/>
      <c r="AE211" s="213"/>
      <c r="AF211" s="213"/>
      <c r="AG211" s="213" t="s">
        <v>532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61" t="s">
        <v>2282</v>
      </c>
      <c r="D212" s="259"/>
      <c r="E212" s="260">
        <v>6870.68</v>
      </c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  <c r="W212" s="222"/>
      <c r="X212" s="222"/>
      <c r="Y212" s="213"/>
      <c r="Z212" s="213"/>
      <c r="AA212" s="213"/>
      <c r="AB212" s="213"/>
      <c r="AC212" s="213"/>
      <c r="AD212" s="213"/>
      <c r="AE212" s="213"/>
      <c r="AF212" s="213"/>
      <c r="AG212" s="213" t="s">
        <v>532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4">
        <v>58</v>
      </c>
      <c r="B213" s="235" t="s">
        <v>2283</v>
      </c>
      <c r="C213" s="253" t="s">
        <v>2284</v>
      </c>
      <c r="D213" s="236" t="s">
        <v>511</v>
      </c>
      <c r="E213" s="237">
        <v>3901.4459999999999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3.0000000000000001E-3</v>
      </c>
      <c r="O213" s="239">
        <f>ROUND(E213*N213,2)</f>
        <v>11.7</v>
      </c>
      <c r="P213" s="239">
        <v>0</v>
      </c>
      <c r="Q213" s="239">
        <f>ROUND(E213*P213,2)</f>
        <v>0</v>
      </c>
      <c r="R213" s="239"/>
      <c r="S213" s="239" t="s">
        <v>374</v>
      </c>
      <c r="T213" s="240" t="s">
        <v>375</v>
      </c>
      <c r="U213" s="222">
        <v>0</v>
      </c>
      <c r="V213" s="222">
        <f>ROUND(E213*U213,2)</f>
        <v>0</v>
      </c>
      <c r="W213" s="222"/>
      <c r="X213" s="222" t="s">
        <v>376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377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61" t="s">
        <v>2159</v>
      </c>
      <c r="D214" s="259"/>
      <c r="E214" s="260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13"/>
      <c r="Z214" s="213"/>
      <c r="AA214" s="213"/>
      <c r="AB214" s="213"/>
      <c r="AC214" s="213"/>
      <c r="AD214" s="213"/>
      <c r="AE214" s="213"/>
      <c r="AF214" s="213"/>
      <c r="AG214" s="213" t="s">
        <v>532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61" t="s">
        <v>2285</v>
      </c>
      <c r="D215" s="259"/>
      <c r="E215" s="260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  <c r="W215" s="222"/>
      <c r="X215" s="222"/>
      <c r="Y215" s="213"/>
      <c r="Z215" s="213"/>
      <c r="AA215" s="213"/>
      <c r="AB215" s="213"/>
      <c r="AC215" s="213"/>
      <c r="AD215" s="213"/>
      <c r="AE215" s="213"/>
      <c r="AF215" s="213"/>
      <c r="AG215" s="213" t="s">
        <v>532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61" t="s">
        <v>2286</v>
      </c>
      <c r="D216" s="259"/>
      <c r="E216" s="260"/>
      <c r="F216" s="222"/>
      <c r="G216" s="222"/>
      <c r="H216" s="222"/>
      <c r="I216" s="222"/>
      <c r="J216" s="222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  <c r="W216" s="222"/>
      <c r="X216" s="222"/>
      <c r="Y216" s="213"/>
      <c r="Z216" s="213"/>
      <c r="AA216" s="213"/>
      <c r="AB216" s="213"/>
      <c r="AC216" s="213"/>
      <c r="AD216" s="213"/>
      <c r="AE216" s="213"/>
      <c r="AF216" s="213"/>
      <c r="AG216" s="213" t="s">
        <v>532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61" t="s">
        <v>1644</v>
      </c>
      <c r="D217" s="259"/>
      <c r="E217" s="260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13"/>
      <c r="Z217" s="213"/>
      <c r="AA217" s="213"/>
      <c r="AB217" s="213"/>
      <c r="AC217" s="213"/>
      <c r="AD217" s="213"/>
      <c r="AE217" s="213"/>
      <c r="AF217" s="213"/>
      <c r="AG217" s="213" t="s">
        <v>532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1" t="s">
        <v>2287</v>
      </c>
      <c r="D218" s="259"/>
      <c r="E218" s="260"/>
      <c r="F218" s="222"/>
      <c r="G218" s="22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532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61" t="s">
        <v>2288</v>
      </c>
      <c r="D219" s="259"/>
      <c r="E219" s="260">
        <v>3901.45</v>
      </c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13"/>
      <c r="Z219" s="213"/>
      <c r="AA219" s="213"/>
      <c r="AB219" s="213"/>
      <c r="AC219" s="213"/>
      <c r="AD219" s="213"/>
      <c r="AE219" s="213"/>
      <c r="AF219" s="213"/>
      <c r="AG219" s="213" t="s">
        <v>532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22.5" outlineLevel="1" x14ac:dyDescent="0.2">
      <c r="A220" s="234">
        <v>59</v>
      </c>
      <c r="B220" s="235" t="s">
        <v>2279</v>
      </c>
      <c r="C220" s="253" t="s">
        <v>2280</v>
      </c>
      <c r="D220" s="236" t="s">
        <v>511</v>
      </c>
      <c r="E220" s="237">
        <v>411.6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7.9000000000000008E-3</v>
      </c>
      <c r="O220" s="239">
        <f>ROUND(E220*N220,2)</f>
        <v>3.25</v>
      </c>
      <c r="P220" s="239">
        <v>0</v>
      </c>
      <c r="Q220" s="239">
        <f>ROUND(E220*P220,2)</f>
        <v>0</v>
      </c>
      <c r="R220" s="239"/>
      <c r="S220" s="239" t="s">
        <v>374</v>
      </c>
      <c r="T220" s="240" t="s">
        <v>375</v>
      </c>
      <c r="U220" s="222">
        <v>0</v>
      </c>
      <c r="V220" s="222">
        <f>ROUND(E220*U220,2)</f>
        <v>0</v>
      </c>
      <c r="W220" s="222"/>
      <c r="X220" s="222" t="s">
        <v>376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377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61" t="s">
        <v>2289</v>
      </c>
      <c r="D221" s="259"/>
      <c r="E221" s="260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13"/>
      <c r="Z221" s="213"/>
      <c r="AA221" s="213"/>
      <c r="AB221" s="213"/>
      <c r="AC221" s="213"/>
      <c r="AD221" s="213"/>
      <c r="AE221" s="213"/>
      <c r="AF221" s="213"/>
      <c r="AG221" s="213" t="s">
        <v>532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61" t="s">
        <v>2290</v>
      </c>
      <c r="D222" s="259"/>
      <c r="E222" s="260">
        <v>411.6</v>
      </c>
      <c r="F222" s="222"/>
      <c r="G222" s="222"/>
      <c r="H222" s="222"/>
      <c r="I222" s="222"/>
      <c r="J222" s="222"/>
      <c r="K222" s="222"/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/>
      <c r="Y222" s="213"/>
      <c r="Z222" s="213"/>
      <c r="AA222" s="213"/>
      <c r="AB222" s="213"/>
      <c r="AC222" s="213"/>
      <c r="AD222" s="213"/>
      <c r="AE222" s="213"/>
      <c r="AF222" s="213"/>
      <c r="AG222" s="213" t="s">
        <v>532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41">
        <v>60</v>
      </c>
      <c r="B223" s="242" t="s">
        <v>2291</v>
      </c>
      <c r="C223" s="252" t="s">
        <v>2292</v>
      </c>
      <c r="D223" s="243" t="s">
        <v>511</v>
      </c>
      <c r="E223" s="244">
        <v>354.875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6">
        <v>3.3579999999999999E-2</v>
      </c>
      <c r="O223" s="246">
        <f>ROUND(E223*N223,2)</f>
        <v>11.92</v>
      </c>
      <c r="P223" s="246">
        <v>0</v>
      </c>
      <c r="Q223" s="246">
        <f>ROUND(E223*P223,2)</f>
        <v>0</v>
      </c>
      <c r="R223" s="246"/>
      <c r="S223" s="246" t="s">
        <v>374</v>
      </c>
      <c r="T223" s="247" t="s">
        <v>375</v>
      </c>
      <c r="U223" s="222">
        <v>0</v>
      </c>
      <c r="V223" s="222">
        <f>ROUND(E223*U223,2)</f>
        <v>0</v>
      </c>
      <c r="W223" s="222"/>
      <c r="X223" s="222" t="s">
        <v>376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377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34">
        <v>61</v>
      </c>
      <c r="B224" s="235" t="s">
        <v>2293</v>
      </c>
      <c r="C224" s="253" t="s">
        <v>2294</v>
      </c>
      <c r="D224" s="236" t="s">
        <v>511</v>
      </c>
      <c r="E224" s="237">
        <v>361.96800000000002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3.4500000000000003E-2</v>
      </c>
      <c r="O224" s="239">
        <f>ROUND(E224*N224,2)</f>
        <v>12.49</v>
      </c>
      <c r="P224" s="239">
        <v>0</v>
      </c>
      <c r="Q224" s="239">
        <f>ROUND(E224*P224,2)</f>
        <v>0</v>
      </c>
      <c r="R224" s="239"/>
      <c r="S224" s="239" t="s">
        <v>374</v>
      </c>
      <c r="T224" s="240" t="s">
        <v>375</v>
      </c>
      <c r="U224" s="222">
        <v>0</v>
      </c>
      <c r="V224" s="222">
        <f>ROUND(E224*U224,2)</f>
        <v>0</v>
      </c>
      <c r="W224" s="222"/>
      <c r="X224" s="222" t="s">
        <v>376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377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1" t="s">
        <v>2295</v>
      </c>
      <c r="D225" s="259"/>
      <c r="E225" s="260"/>
      <c r="F225" s="222"/>
      <c r="G225" s="222"/>
      <c r="H225" s="222"/>
      <c r="I225" s="222"/>
      <c r="J225" s="222"/>
      <c r="K225" s="222"/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  <c r="W225" s="222"/>
      <c r="X225" s="222"/>
      <c r="Y225" s="213"/>
      <c r="Z225" s="213"/>
      <c r="AA225" s="213"/>
      <c r="AB225" s="213"/>
      <c r="AC225" s="213"/>
      <c r="AD225" s="213"/>
      <c r="AE225" s="213"/>
      <c r="AF225" s="213"/>
      <c r="AG225" s="213" t="s">
        <v>532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61" t="s">
        <v>2296</v>
      </c>
      <c r="D226" s="259"/>
      <c r="E226" s="260">
        <v>361.97</v>
      </c>
      <c r="F226" s="222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  <c r="W226" s="222"/>
      <c r="X226" s="222"/>
      <c r="Y226" s="213"/>
      <c r="Z226" s="213"/>
      <c r="AA226" s="213"/>
      <c r="AB226" s="213"/>
      <c r="AC226" s="213"/>
      <c r="AD226" s="213"/>
      <c r="AE226" s="213"/>
      <c r="AF226" s="213"/>
      <c r="AG226" s="213" t="s">
        <v>532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4">
        <v>62</v>
      </c>
      <c r="B227" s="235" t="s">
        <v>2297</v>
      </c>
      <c r="C227" s="253" t="s">
        <v>2298</v>
      </c>
      <c r="D227" s="236" t="s">
        <v>511</v>
      </c>
      <c r="E227" s="237">
        <v>361.96800000000002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1.6E-2</v>
      </c>
      <c r="O227" s="239">
        <f>ROUND(E227*N227,2)</f>
        <v>5.79</v>
      </c>
      <c r="P227" s="239">
        <v>0</v>
      </c>
      <c r="Q227" s="239">
        <f>ROUND(E227*P227,2)</f>
        <v>0</v>
      </c>
      <c r="R227" s="239"/>
      <c r="S227" s="239" t="s">
        <v>374</v>
      </c>
      <c r="T227" s="240" t="s">
        <v>375</v>
      </c>
      <c r="U227" s="222">
        <v>0</v>
      </c>
      <c r="V227" s="222">
        <f>ROUND(E227*U227,2)</f>
        <v>0</v>
      </c>
      <c r="W227" s="222"/>
      <c r="X227" s="222" t="s">
        <v>376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377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61" t="s">
        <v>2299</v>
      </c>
      <c r="D228" s="259"/>
      <c r="E228" s="260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13"/>
      <c r="Z228" s="213"/>
      <c r="AA228" s="213"/>
      <c r="AB228" s="213"/>
      <c r="AC228" s="213"/>
      <c r="AD228" s="213"/>
      <c r="AE228" s="213"/>
      <c r="AF228" s="213"/>
      <c r="AG228" s="213" t="s">
        <v>532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61" t="s">
        <v>2296</v>
      </c>
      <c r="D229" s="259"/>
      <c r="E229" s="260">
        <v>361.97</v>
      </c>
      <c r="F229" s="222"/>
      <c r="G229" s="222"/>
      <c r="H229" s="222"/>
      <c r="I229" s="222"/>
      <c r="J229" s="222"/>
      <c r="K229" s="222"/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  <c r="W229" s="222"/>
      <c r="X229" s="222"/>
      <c r="Y229" s="213"/>
      <c r="Z229" s="213"/>
      <c r="AA229" s="213"/>
      <c r="AB229" s="213"/>
      <c r="AC229" s="213"/>
      <c r="AD229" s="213"/>
      <c r="AE229" s="213"/>
      <c r="AF229" s="213"/>
      <c r="AG229" s="213" t="s">
        <v>532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 x14ac:dyDescent="0.2">
      <c r="A230" s="234">
        <v>63</v>
      </c>
      <c r="B230" s="235" t="s">
        <v>2300</v>
      </c>
      <c r="C230" s="253" t="s">
        <v>2301</v>
      </c>
      <c r="D230" s="236" t="s">
        <v>511</v>
      </c>
      <c r="E230" s="237">
        <v>723.93600000000004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0.01</v>
      </c>
      <c r="O230" s="239">
        <f>ROUND(E230*N230,2)</f>
        <v>7.24</v>
      </c>
      <c r="P230" s="239">
        <v>0</v>
      </c>
      <c r="Q230" s="239">
        <f>ROUND(E230*P230,2)</f>
        <v>0</v>
      </c>
      <c r="R230" s="239"/>
      <c r="S230" s="239" t="s">
        <v>374</v>
      </c>
      <c r="T230" s="240" t="s">
        <v>375</v>
      </c>
      <c r="U230" s="222">
        <v>0</v>
      </c>
      <c r="V230" s="222">
        <f>ROUND(E230*U230,2)</f>
        <v>0</v>
      </c>
      <c r="W230" s="222"/>
      <c r="X230" s="222" t="s">
        <v>376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377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61" t="s">
        <v>2302</v>
      </c>
      <c r="D231" s="259"/>
      <c r="E231" s="260"/>
      <c r="F231" s="222"/>
      <c r="G231" s="222"/>
      <c r="H231" s="222"/>
      <c r="I231" s="222"/>
      <c r="J231" s="222"/>
      <c r="K231" s="222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  <c r="W231" s="222"/>
      <c r="X231" s="222"/>
      <c r="Y231" s="213"/>
      <c r="Z231" s="213"/>
      <c r="AA231" s="213"/>
      <c r="AB231" s="213"/>
      <c r="AC231" s="213"/>
      <c r="AD231" s="213"/>
      <c r="AE231" s="213"/>
      <c r="AF231" s="213"/>
      <c r="AG231" s="213" t="s">
        <v>532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61" t="s">
        <v>2303</v>
      </c>
      <c r="D232" s="259"/>
      <c r="E232" s="260">
        <v>723.94</v>
      </c>
      <c r="F232" s="222"/>
      <c r="G232" s="222"/>
      <c r="H232" s="222"/>
      <c r="I232" s="222"/>
      <c r="J232" s="222"/>
      <c r="K232" s="222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  <c r="W232" s="222"/>
      <c r="X232" s="222"/>
      <c r="Y232" s="213"/>
      <c r="Z232" s="213"/>
      <c r="AA232" s="213"/>
      <c r="AB232" s="213"/>
      <c r="AC232" s="213"/>
      <c r="AD232" s="213"/>
      <c r="AE232" s="213"/>
      <c r="AF232" s="213"/>
      <c r="AG232" s="213" t="s">
        <v>532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4">
        <v>64</v>
      </c>
      <c r="B233" s="235" t="s">
        <v>2304</v>
      </c>
      <c r="C233" s="253" t="s">
        <v>2305</v>
      </c>
      <c r="D233" s="236" t="s">
        <v>511</v>
      </c>
      <c r="E233" s="237">
        <v>121.345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8.4999999999999995E-4</v>
      </c>
      <c r="O233" s="239">
        <f>ROUND(E233*N233,2)</f>
        <v>0.1</v>
      </c>
      <c r="P233" s="239">
        <v>0</v>
      </c>
      <c r="Q233" s="239">
        <f>ROUND(E233*P233,2)</f>
        <v>0</v>
      </c>
      <c r="R233" s="239"/>
      <c r="S233" s="239" t="s">
        <v>374</v>
      </c>
      <c r="T233" s="240" t="s">
        <v>375</v>
      </c>
      <c r="U233" s="222">
        <v>0</v>
      </c>
      <c r="V233" s="222">
        <f>ROUND(E233*U233,2)</f>
        <v>0</v>
      </c>
      <c r="W233" s="222"/>
      <c r="X233" s="222" t="s">
        <v>376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377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61" t="s">
        <v>2159</v>
      </c>
      <c r="D234" s="259"/>
      <c r="E234" s="260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13"/>
      <c r="Z234" s="213"/>
      <c r="AA234" s="213"/>
      <c r="AB234" s="213"/>
      <c r="AC234" s="213"/>
      <c r="AD234" s="213"/>
      <c r="AE234" s="213"/>
      <c r="AF234" s="213"/>
      <c r="AG234" s="213" t="s">
        <v>532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61" t="s">
        <v>2213</v>
      </c>
      <c r="D235" s="259"/>
      <c r="E235" s="260"/>
      <c r="F235" s="222"/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  <c r="X235" s="222"/>
      <c r="Y235" s="213"/>
      <c r="Z235" s="213"/>
      <c r="AA235" s="213"/>
      <c r="AB235" s="213"/>
      <c r="AC235" s="213"/>
      <c r="AD235" s="213"/>
      <c r="AE235" s="213"/>
      <c r="AF235" s="213"/>
      <c r="AG235" s="213" t="s">
        <v>532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61" t="s">
        <v>2214</v>
      </c>
      <c r="D236" s="259"/>
      <c r="E236" s="260"/>
      <c r="F236" s="222"/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  <c r="X236" s="222"/>
      <c r="Y236" s="213"/>
      <c r="Z236" s="213"/>
      <c r="AA236" s="213"/>
      <c r="AB236" s="213"/>
      <c r="AC236" s="213"/>
      <c r="AD236" s="213"/>
      <c r="AE236" s="213"/>
      <c r="AF236" s="213"/>
      <c r="AG236" s="213" t="s">
        <v>532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61" t="s">
        <v>2215</v>
      </c>
      <c r="D237" s="259"/>
      <c r="E237" s="260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  <c r="X237" s="222"/>
      <c r="Y237" s="213"/>
      <c r="Z237" s="213"/>
      <c r="AA237" s="213"/>
      <c r="AB237" s="213"/>
      <c r="AC237" s="213"/>
      <c r="AD237" s="213"/>
      <c r="AE237" s="213"/>
      <c r="AF237" s="213"/>
      <c r="AG237" s="213" t="s">
        <v>532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61" t="s">
        <v>2306</v>
      </c>
      <c r="D238" s="259"/>
      <c r="E238" s="260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13"/>
      <c r="Z238" s="213"/>
      <c r="AA238" s="213"/>
      <c r="AB238" s="213"/>
      <c r="AC238" s="213"/>
      <c r="AD238" s="213"/>
      <c r="AE238" s="213"/>
      <c r="AF238" s="213"/>
      <c r="AG238" s="213" t="s">
        <v>532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61" t="s">
        <v>2217</v>
      </c>
      <c r="D239" s="259"/>
      <c r="E239" s="260"/>
      <c r="F239" s="222"/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  <c r="X239" s="222"/>
      <c r="Y239" s="213"/>
      <c r="Z239" s="213"/>
      <c r="AA239" s="213"/>
      <c r="AB239" s="213"/>
      <c r="AC239" s="213"/>
      <c r="AD239" s="213"/>
      <c r="AE239" s="213"/>
      <c r="AF239" s="213"/>
      <c r="AG239" s="213" t="s">
        <v>532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61" t="s">
        <v>2307</v>
      </c>
      <c r="D240" s="259"/>
      <c r="E240" s="260">
        <v>121.34</v>
      </c>
      <c r="F240" s="222"/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  <c r="X240" s="222"/>
      <c r="Y240" s="213"/>
      <c r="Z240" s="213"/>
      <c r="AA240" s="213"/>
      <c r="AB240" s="213"/>
      <c r="AC240" s="213"/>
      <c r="AD240" s="213"/>
      <c r="AE240" s="213"/>
      <c r="AF240" s="213"/>
      <c r="AG240" s="213" t="s">
        <v>532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34">
        <v>65</v>
      </c>
      <c r="B241" s="235" t="s">
        <v>2308</v>
      </c>
      <c r="C241" s="253" t="s">
        <v>2309</v>
      </c>
      <c r="D241" s="236" t="s">
        <v>511</v>
      </c>
      <c r="E241" s="237">
        <v>50.994999999999997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4.8900000000000002E-3</v>
      </c>
      <c r="O241" s="239">
        <f>ROUND(E241*N241,2)</f>
        <v>0.25</v>
      </c>
      <c r="P241" s="239">
        <v>0</v>
      </c>
      <c r="Q241" s="239">
        <f>ROUND(E241*P241,2)</f>
        <v>0</v>
      </c>
      <c r="R241" s="239"/>
      <c r="S241" s="239" t="s">
        <v>374</v>
      </c>
      <c r="T241" s="240" t="s">
        <v>375</v>
      </c>
      <c r="U241" s="222">
        <v>0</v>
      </c>
      <c r="V241" s="222">
        <f>ROUND(E241*U241,2)</f>
        <v>0</v>
      </c>
      <c r="W241" s="222"/>
      <c r="X241" s="222" t="s">
        <v>376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377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61" t="s">
        <v>2310</v>
      </c>
      <c r="D242" s="259"/>
      <c r="E242" s="260"/>
      <c r="F242" s="222"/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  <c r="X242" s="222"/>
      <c r="Y242" s="213"/>
      <c r="Z242" s="213"/>
      <c r="AA242" s="213"/>
      <c r="AB242" s="213"/>
      <c r="AC242" s="213"/>
      <c r="AD242" s="213"/>
      <c r="AE242" s="213"/>
      <c r="AF242" s="213"/>
      <c r="AG242" s="213" t="s">
        <v>532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61" t="s">
        <v>2311</v>
      </c>
      <c r="D243" s="259"/>
      <c r="E243" s="260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  <c r="X243" s="222"/>
      <c r="Y243" s="213"/>
      <c r="Z243" s="213"/>
      <c r="AA243" s="213"/>
      <c r="AB243" s="213"/>
      <c r="AC243" s="213"/>
      <c r="AD243" s="213"/>
      <c r="AE243" s="213"/>
      <c r="AF243" s="213"/>
      <c r="AG243" s="213" t="s">
        <v>532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61" t="s">
        <v>2312</v>
      </c>
      <c r="D244" s="259"/>
      <c r="E244" s="260">
        <v>50.99</v>
      </c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13"/>
      <c r="Z244" s="213"/>
      <c r="AA244" s="213"/>
      <c r="AB244" s="213"/>
      <c r="AC244" s="213"/>
      <c r="AD244" s="213"/>
      <c r="AE244" s="213"/>
      <c r="AF244" s="213"/>
      <c r="AG244" s="213" t="s">
        <v>532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34">
        <v>66</v>
      </c>
      <c r="B245" s="235" t="s">
        <v>2313</v>
      </c>
      <c r="C245" s="253" t="s">
        <v>2314</v>
      </c>
      <c r="D245" s="236" t="s">
        <v>511</v>
      </c>
      <c r="E245" s="237">
        <v>43.71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8.5000000000000006E-3</v>
      </c>
      <c r="O245" s="239">
        <f>ROUND(E245*N245,2)</f>
        <v>0.37</v>
      </c>
      <c r="P245" s="239">
        <v>0</v>
      </c>
      <c r="Q245" s="239">
        <f>ROUND(E245*P245,2)</f>
        <v>0</v>
      </c>
      <c r="R245" s="239"/>
      <c r="S245" s="239" t="s">
        <v>374</v>
      </c>
      <c r="T245" s="240" t="s">
        <v>375</v>
      </c>
      <c r="U245" s="222">
        <v>0</v>
      </c>
      <c r="V245" s="222">
        <f>ROUND(E245*U245,2)</f>
        <v>0</v>
      </c>
      <c r="W245" s="222"/>
      <c r="X245" s="222" t="s">
        <v>376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377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61" t="s">
        <v>2310</v>
      </c>
      <c r="D246" s="259"/>
      <c r="E246" s="260"/>
      <c r="F246" s="222"/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  <c r="X246" s="222"/>
      <c r="Y246" s="213"/>
      <c r="Z246" s="213"/>
      <c r="AA246" s="213"/>
      <c r="AB246" s="213"/>
      <c r="AC246" s="213"/>
      <c r="AD246" s="213"/>
      <c r="AE246" s="213"/>
      <c r="AF246" s="213"/>
      <c r="AG246" s="213" t="s">
        <v>532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61" t="s">
        <v>2315</v>
      </c>
      <c r="D247" s="259"/>
      <c r="E247" s="260"/>
      <c r="F247" s="222"/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  <c r="X247" s="222"/>
      <c r="Y247" s="213"/>
      <c r="Z247" s="213"/>
      <c r="AA247" s="213"/>
      <c r="AB247" s="213"/>
      <c r="AC247" s="213"/>
      <c r="AD247" s="213"/>
      <c r="AE247" s="213"/>
      <c r="AF247" s="213"/>
      <c r="AG247" s="213" t="s">
        <v>532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61" t="s">
        <v>2316</v>
      </c>
      <c r="D248" s="259"/>
      <c r="E248" s="260">
        <v>43.71</v>
      </c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  <c r="X248" s="222"/>
      <c r="Y248" s="213"/>
      <c r="Z248" s="213"/>
      <c r="AA248" s="213"/>
      <c r="AB248" s="213"/>
      <c r="AC248" s="213"/>
      <c r="AD248" s="213"/>
      <c r="AE248" s="213"/>
      <c r="AF248" s="213"/>
      <c r="AG248" s="213" t="s">
        <v>532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34">
        <v>67</v>
      </c>
      <c r="B249" s="235" t="s">
        <v>2317</v>
      </c>
      <c r="C249" s="253" t="s">
        <v>2318</v>
      </c>
      <c r="D249" s="236" t="s">
        <v>511</v>
      </c>
      <c r="E249" s="237">
        <v>48.081000000000003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4.8999999999999998E-3</v>
      </c>
      <c r="O249" s="239">
        <f>ROUND(E249*N249,2)</f>
        <v>0.24</v>
      </c>
      <c r="P249" s="239">
        <v>0</v>
      </c>
      <c r="Q249" s="239">
        <f>ROUND(E249*P249,2)</f>
        <v>0</v>
      </c>
      <c r="R249" s="239"/>
      <c r="S249" s="239" t="s">
        <v>374</v>
      </c>
      <c r="T249" s="240" t="s">
        <v>375</v>
      </c>
      <c r="U249" s="222">
        <v>0</v>
      </c>
      <c r="V249" s="222">
        <f>ROUND(E249*U249,2)</f>
        <v>0</v>
      </c>
      <c r="W249" s="222"/>
      <c r="X249" s="222" t="s">
        <v>587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588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61" t="s">
        <v>2319</v>
      </c>
      <c r="D250" s="259"/>
      <c r="E250" s="260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  <c r="X250" s="222"/>
      <c r="Y250" s="213"/>
      <c r="Z250" s="213"/>
      <c r="AA250" s="213"/>
      <c r="AB250" s="213"/>
      <c r="AC250" s="213"/>
      <c r="AD250" s="213"/>
      <c r="AE250" s="213"/>
      <c r="AF250" s="213"/>
      <c r="AG250" s="213" t="s">
        <v>532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61" t="s">
        <v>2320</v>
      </c>
      <c r="D251" s="259"/>
      <c r="E251" s="260">
        <v>48.081000000000003</v>
      </c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13"/>
      <c r="Z251" s="213"/>
      <c r="AA251" s="213"/>
      <c r="AB251" s="213"/>
      <c r="AC251" s="213"/>
      <c r="AD251" s="213"/>
      <c r="AE251" s="213"/>
      <c r="AF251" s="213"/>
      <c r="AG251" s="213" t="s">
        <v>532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34">
        <v>68</v>
      </c>
      <c r="B252" s="235" t="s">
        <v>2313</v>
      </c>
      <c r="C252" s="253" t="s">
        <v>2314</v>
      </c>
      <c r="D252" s="236" t="s">
        <v>511</v>
      </c>
      <c r="E252" s="237">
        <v>1184.31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8.5000000000000006E-3</v>
      </c>
      <c r="O252" s="239">
        <f>ROUND(E252*N252,2)</f>
        <v>10.07</v>
      </c>
      <c r="P252" s="239">
        <v>0</v>
      </c>
      <c r="Q252" s="239">
        <f>ROUND(E252*P252,2)</f>
        <v>0</v>
      </c>
      <c r="R252" s="239"/>
      <c r="S252" s="239" t="s">
        <v>374</v>
      </c>
      <c r="T252" s="240" t="s">
        <v>375</v>
      </c>
      <c r="U252" s="222">
        <v>0</v>
      </c>
      <c r="V252" s="222">
        <f>ROUND(E252*U252,2)</f>
        <v>0</v>
      </c>
      <c r="W252" s="222"/>
      <c r="X252" s="222" t="s">
        <v>376</v>
      </c>
      <c r="Y252" s="213"/>
      <c r="Z252" s="213"/>
      <c r="AA252" s="213"/>
      <c r="AB252" s="213"/>
      <c r="AC252" s="213"/>
      <c r="AD252" s="213"/>
      <c r="AE252" s="213"/>
      <c r="AF252" s="213"/>
      <c r="AG252" s="213" t="s">
        <v>377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61" t="s">
        <v>2310</v>
      </c>
      <c r="D253" s="259"/>
      <c r="E253" s="260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  <c r="X253" s="222"/>
      <c r="Y253" s="213"/>
      <c r="Z253" s="213"/>
      <c r="AA253" s="213"/>
      <c r="AB253" s="213"/>
      <c r="AC253" s="213"/>
      <c r="AD253" s="213"/>
      <c r="AE253" s="213"/>
      <c r="AF253" s="213"/>
      <c r="AG253" s="213" t="s">
        <v>532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61" t="s">
        <v>2321</v>
      </c>
      <c r="D254" s="259"/>
      <c r="E254" s="260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  <c r="X254" s="222"/>
      <c r="Y254" s="213"/>
      <c r="Z254" s="213"/>
      <c r="AA254" s="213"/>
      <c r="AB254" s="213"/>
      <c r="AC254" s="213"/>
      <c r="AD254" s="213"/>
      <c r="AE254" s="213"/>
      <c r="AF254" s="213"/>
      <c r="AG254" s="213" t="s">
        <v>532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61" t="s">
        <v>2322</v>
      </c>
      <c r="D255" s="259"/>
      <c r="E255" s="260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13"/>
      <c r="Z255" s="213"/>
      <c r="AA255" s="213"/>
      <c r="AB255" s="213"/>
      <c r="AC255" s="213"/>
      <c r="AD255" s="213"/>
      <c r="AE255" s="213"/>
      <c r="AF255" s="213"/>
      <c r="AG255" s="213" t="s">
        <v>532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61" t="s">
        <v>2323</v>
      </c>
      <c r="D256" s="259"/>
      <c r="E256" s="260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13"/>
      <c r="Z256" s="213"/>
      <c r="AA256" s="213"/>
      <c r="AB256" s="213"/>
      <c r="AC256" s="213"/>
      <c r="AD256" s="213"/>
      <c r="AE256" s="213"/>
      <c r="AF256" s="213"/>
      <c r="AG256" s="213" t="s">
        <v>532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61" t="s">
        <v>2324</v>
      </c>
      <c r="D257" s="259"/>
      <c r="E257" s="260">
        <v>1184.31</v>
      </c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13"/>
      <c r="Z257" s="213"/>
      <c r="AA257" s="213"/>
      <c r="AB257" s="213"/>
      <c r="AC257" s="213"/>
      <c r="AD257" s="213"/>
      <c r="AE257" s="213"/>
      <c r="AF257" s="213"/>
      <c r="AG257" s="213" t="s">
        <v>532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34">
        <v>69</v>
      </c>
      <c r="B258" s="235" t="s">
        <v>2325</v>
      </c>
      <c r="C258" s="253" t="s">
        <v>2326</v>
      </c>
      <c r="D258" s="236" t="s">
        <v>511</v>
      </c>
      <c r="E258" s="237">
        <v>1302.741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2.5500000000000002E-3</v>
      </c>
      <c r="O258" s="239">
        <f>ROUND(E258*N258,2)</f>
        <v>3.32</v>
      </c>
      <c r="P258" s="239">
        <v>0</v>
      </c>
      <c r="Q258" s="239">
        <f>ROUND(E258*P258,2)</f>
        <v>0</v>
      </c>
      <c r="R258" s="239"/>
      <c r="S258" s="239" t="s">
        <v>374</v>
      </c>
      <c r="T258" s="240" t="s">
        <v>375</v>
      </c>
      <c r="U258" s="222">
        <v>0</v>
      </c>
      <c r="V258" s="222">
        <f>ROUND(E258*U258,2)</f>
        <v>0</v>
      </c>
      <c r="W258" s="222"/>
      <c r="X258" s="222" t="s">
        <v>587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588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61" t="s">
        <v>2327</v>
      </c>
      <c r="D259" s="259"/>
      <c r="E259" s="260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13"/>
      <c r="Z259" s="213"/>
      <c r="AA259" s="213"/>
      <c r="AB259" s="213"/>
      <c r="AC259" s="213"/>
      <c r="AD259" s="213"/>
      <c r="AE259" s="213"/>
      <c r="AF259" s="213"/>
      <c r="AG259" s="213" t="s">
        <v>532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61" t="s">
        <v>2328</v>
      </c>
      <c r="D260" s="259"/>
      <c r="E260" s="260">
        <v>1302.741</v>
      </c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13"/>
      <c r="Z260" s="213"/>
      <c r="AA260" s="213"/>
      <c r="AB260" s="213"/>
      <c r="AC260" s="213"/>
      <c r="AD260" s="213"/>
      <c r="AE260" s="213"/>
      <c r="AF260" s="213"/>
      <c r="AG260" s="213" t="s">
        <v>532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ht="22.5" outlineLevel="1" x14ac:dyDescent="0.2">
      <c r="A261" s="234">
        <v>70</v>
      </c>
      <c r="B261" s="235" t="s">
        <v>2329</v>
      </c>
      <c r="C261" s="253" t="s">
        <v>2330</v>
      </c>
      <c r="D261" s="236" t="s">
        <v>530</v>
      </c>
      <c r="E261" s="237">
        <v>417.5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1.6800000000000001E-3</v>
      </c>
      <c r="O261" s="239">
        <f>ROUND(E261*N261,2)</f>
        <v>0.7</v>
      </c>
      <c r="P261" s="239">
        <v>0</v>
      </c>
      <c r="Q261" s="239">
        <f>ROUND(E261*P261,2)</f>
        <v>0</v>
      </c>
      <c r="R261" s="239"/>
      <c r="S261" s="239" t="s">
        <v>374</v>
      </c>
      <c r="T261" s="240" t="s">
        <v>375</v>
      </c>
      <c r="U261" s="222">
        <v>0</v>
      </c>
      <c r="V261" s="222">
        <f>ROUND(E261*U261,2)</f>
        <v>0</v>
      </c>
      <c r="W261" s="222"/>
      <c r="X261" s="222" t="s">
        <v>376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61" t="s">
        <v>2331</v>
      </c>
      <c r="D262" s="259"/>
      <c r="E262" s="260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13"/>
      <c r="Z262" s="213"/>
      <c r="AA262" s="213"/>
      <c r="AB262" s="213"/>
      <c r="AC262" s="213"/>
      <c r="AD262" s="213"/>
      <c r="AE262" s="213"/>
      <c r="AF262" s="213"/>
      <c r="AG262" s="213" t="s">
        <v>532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61" t="s">
        <v>2332</v>
      </c>
      <c r="D263" s="259"/>
      <c r="E263" s="260">
        <v>417.5</v>
      </c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13"/>
      <c r="Z263" s="213"/>
      <c r="AA263" s="213"/>
      <c r="AB263" s="213"/>
      <c r="AC263" s="213"/>
      <c r="AD263" s="213"/>
      <c r="AE263" s="213"/>
      <c r="AF263" s="213"/>
      <c r="AG263" s="213" t="s">
        <v>532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34">
        <v>71</v>
      </c>
      <c r="B264" s="235" t="s">
        <v>2333</v>
      </c>
      <c r="C264" s="253" t="s">
        <v>2334</v>
      </c>
      <c r="D264" s="236" t="s">
        <v>511</v>
      </c>
      <c r="E264" s="237">
        <v>91.85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6.8000000000000005E-4</v>
      </c>
      <c r="O264" s="239">
        <f>ROUND(E264*N264,2)</f>
        <v>0.06</v>
      </c>
      <c r="P264" s="239">
        <v>0</v>
      </c>
      <c r="Q264" s="239">
        <f>ROUND(E264*P264,2)</f>
        <v>0</v>
      </c>
      <c r="R264" s="239"/>
      <c r="S264" s="239" t="s">
        <v>374</v>
      </c>
      <c r="T264" s="240" t="s">
        <v>375</v>
      </c>
      <c r="U264" s="222">
        <v>0</v>
      </c>
      <c r="V264" s="222">
        <f>ROUND(E264*U264,2)</f>
        <v>0</v>
      </c>
      <c r="W264" s="222"/>
      <c r="X264" s="222" t="s">
        <v>587</v>
      </c>
      <c r="Y264" s="213"/>
      <c r="Z264" s="213"/>
      <c r="AA264" s="213"/>
      <c r="AB264" s="213"/>
      <c r="AC264" s="213"/>
      <c r="AD264" s="213"/>
      <c r="AE264" s="213"/>
      <c r="AF264" s="213"/>
      <c r="AG264" s="213" t="s">
        <v>588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61" t="s">
        <v>2335</v>
      </c>
      <c r="D265" s="259"/>
      <c r="E265" s="260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13"/>
      <c r="Z265" s="213"/>
      <c r="AA265" s="213"/>
      <c r="AB265" s="213"/>
      <c r="AC265" s="213"/>
      <c r="AD265" s="213"/>
      <c r="AE265" s="213"/>
      <c r="AF265" s="213"/>
      <c r="AG265" s="213" t="s">
        <v>532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61" t="s">
        <v>2336</v>
      </c>
      <c r="D266" s="259"/>
      <c r="E266" s="260">
        <v>91.85</v>
      </c>
      <c r="F266" s="222"/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  <c r="X266" s="222"/>
      <c r="Y266" s="213"/>
      <c r="Z266" s="213"/>
      <c r="AA266" s="213"/>
      <c r="AB266" s="213"/>
      <c r="AC266" s="213"/>
      <c r="AD266" s="213"/>
      <c r="AE266" s="213"/>
      <c r="AF266" s="213"/>
      <c r="AG266" s="213" t="s">
        <v>532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ht="22.5" outlineLevel="1" x14ac:dyDescent="0.2">
      <c r="A267" s="234">
        <v>72</v>
      </c>
      <c r="B267" s="235" t="s">
        <v>2337</v>
      </c>
      <c r="C267" s="253" t="s">
        <v>2338</v>
      </c>
      <c r="D267" s="236" t="s">
        <v>511</v>
      </c>
      <c r="E267" s="237">
        <v>260.45600000000002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9.3799999999999994E-3</v>
      </c>
      <c r="O267" s="239">
        <f>ROUND(E267*N267,2)</f>
        <v>2.44</v>
      </c>
      <c r="P267" s="239">
        <v>0</v>
      </c>
      <c r="Q267" s="239">
        <f>ROUND(E267*P267,2)</f>
        <v>0</v>
      </c>
      <c r="R267" s="239"/>
      <c r="S267" s="239" t="s">
        <v>374</v>
      </c>
      <c r="T267" s="240" t="s">
        <v>375</v>
      </c>
      <c r="U267" s="222">
        <v>0</v>
      </c>
      <c r="V267" s="222">
        <f>ROUND(E267*U267,2)</f>
        <v>0</v>
      </c>
      <c r="W267" s="222"/>
      <c r="X267" s="222" t="s">
        <v>376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377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61" t="s">
        <v>2100</v>
      </c>
      <c r="D268" s="259"/>
      <c r="E268" s="260"/>
      <c r="F268" s="222"/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  <c r="X268" s="222"/>
      <c r="Y268" s="213"/>
      <c r="Z268" s="213"/>
      <c r="AA268" s="213"/>
      <c r="AB268" s="213"/>
      <c r="AC268" s="213"/>
      <c r="AD268" s="213"/>
      <c r="AE268" s="213"/>
      <c r="AF268" s="213"/>
      <c r="AG268" s="213" t="s">
        <v>532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61" t="s">
        <v>2339</v>
      </c>
      <c r="D269" s="259"/>
      <c r="E269" s="260"/>
      <c r="F269" s="222"/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  <c r="X269" s="222"/>
      <c r="Y269" s="213"/>
      <c r="Z269" s="213"/>
      <c r="AA269" s="213"/>
      <c r="AB269" s="213"/>
      <c r="AC269" s="213"/>
      <c r="AD269" s="213"/>
      <c r="AE269" s="213"/>
      <c r="AF269" s="213"/>
      <c r="AG269" s="213" t="s">
        <v>532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61" t="s">
        <v>2340</v>
      </c>
      <c r="D270" s="259"/>
      <c r="E270" s="260">
        <v>260.45999999999998</v>
      </c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  <c r="X270" s="222"/>
      <c r="Y270" s="213"/>
      <c r="Z270" s="213"/>
      <c r="AA270" s="213"/>
      <c r="AB270" s="213"/>
      <c r="AC270" s="213"/>
      <c r="AD270" s="213"/>
      <c r="AE270" s="213"/>
      <c r="AF270" s="213"/>
      <c r="AG270" s="213" t="s">
        <v>532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4">
        <v>73</v>
      </c>
      <c r="B271" s="235" t="s">
        <v>2341</v>
      </c>
      <c r="C271" s="253" t="s">
        <v>2342</v>
      </c>
      <c r="D271" s="236" t="s">
        <v>511</v>
      </c>
      <c r="E271" s="237">
        <v>286.50200000000001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1.35E-2</v>
      </c>
      <c r="O271" s="239">
        <f>ROUND(E271*N271,2)</f>
        <v>3.87</v>
      </c>
      <c r="P271" s="239">
        <v>0</v>
      </c>
      <c r="Q271" s="239">
        <f>ROUND(E271*P271,2)</f>
        <v>0</v>
      </c>
      <c r="R271" s="239"/>
      <c r="S271" s="239" t="s">
        <v>374</v>
      </c>
      <c r="T271" s="240" t="s">
        <v>375</v>
      </c>
      <c r="U271" s="222">
        <v>0</v>
      </c>
      <c r="V271" s="222">
        <f>ROUND(E271*U271,2)</f>
        <v>0</v>
      </c>
      <c r="W271" s="222"/>
      <c r="X271" s="222" t="s">
        <v>587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588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61" t="s">
        <v>2343</v>
      </c>
      <c r="D272" s="259"/>
      <c r="E272" s="260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13"/>
      <c r="Z272" s="213"/>
      <c r="AA272" s="213"/>
      <c r="AB272" s="213"/>
      <c r="AC272" s="213"/>
      <c r="AD272" s="213"/>
      <c r="AE272" s="213"/>
      <c r="AF272" s="213"/>
      <c r="AG272" s="213" t="s">
        <v>532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61" t="s">
        <v>2344</v>
      </c>
      <c r="D273" s="259"/>
      <c r="E273" s="260">
        <v>286.5</v>
      </c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13"/>
      <c r="Z273" s="213"/>
      <c r="AA273" s="213"/>
      <c r="AB273" s="213"/>
      <c r="AC273" s="213"/>
      <c r="AD273" s="213"/>
      <c r="AE273" s="213"/>
      <c r="AF273" s="213"/>
      <c r="AG273" s="213" t="s">
        <v>532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ht="22.5" outlineLevel="1" x14ac:dyDescent="0.2">
      <c r="A274" s="241">
        <v>74</v>
      </c>
      <c r="B274" s="242" t="s">
        <v>2345</v>
      </c>
      <c r="C274" s="252" t="s">
        <v>2346</v>
      </c>
      <c r="D274" s="243" t="s">
        <v>511</v>
      </c>
      <c r="E274" s="244">
        <v>1370.865</v>
      </c>
      <c r="F274" s="245"/>
      <c r="G274" s="246">
        <f>ROUND(E274*F274,2)</f>
        <v>0</v>
      </c>
      <c r="H274" s="245"/>
      <c r="I274" s="246">
        <f>ROUND(E274*H274,2)</f>
        <v>0</v>
      </c>
      <c r="J274" s="245"/>
      <c r="K274" s="246">
        <f>ROUND(E274*J274,2)</f>
        <v>0</v>
      </c>
      <c r="L274" s="246">
        <v>21</v>
      </c>
      <c r="M274" s="246">
        <f>G274*(1+L274/100)</f>
        <v>0</v>
      </c>
      <c r="N274" s="246">
        <v>1.146E-2</v>
      </c>
      <c r="O274" s="246">
        <f>ROUND(E274*N274,2)</f>
        <v>15.71</v>
      </c>
      <c r="P274" s="246">
        <v>0</v>
      </c>
      <c r="Q274" s="246">
        <f>ROUND(E274*P274,2)</f>
        <v>0</v>
      </c>
      <c r="R274" s="246"/>
      <c r="S274" s="246" t="s">
        <v>374</v>
      </c>
      <c r="T274" s="247" t="s">
        <v>375</v>
      </c>
      <c r="U274" s="222">
        <v>0</v>
      </c>
      <c r="V274" s="222">
        <f>ROUND(E274*U274,2)</f>
        <v>0</v>
      </c>
      <c r="W274" s="222"/>
      <c r="X274" s="222" t="s">
        <v>376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377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34">
        <v>75</v>
      </c>
      <c r="B275" s="235" t="s">
        <v>2347</v>
      </c>
      <c r="C275" s="253" t="s">
        <v>2348</v>
      </c>
      <c r="D275" s="236" t="s">
        <v>511</v>
      </c>
      <c r="E275" s="237">
        <v>233.12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1.0500000000000001E-2</v>
      </c>
      <c r="O275" s="239">
        <f>ROUND(E275*N275,2)</f>
        <v>2.4500000000000002</v>
      </c>
      <c r="P275" s="239">
        <v>0</v>
      </c>
      <c r="Q275" s="239">
        <f>ROUND(E275*P275,2)</f>
        <v>0</v>
      </c>
      <c r="R275" s="239"/>
      <c r="S275" s="239" t="s">
        <v>374</v>
      </c>
      <c r="T275" s="240" t="s">
        <v>375</v>
      </c>
      <c r="U275" s="222">
        <v>0</v>
      </c>
      <c r="V275" s="222">
        <f>ROUND(E275*U275,2)</f>
        <v>0</v>
      </c>
      <c r="W275" s="222"/>
      <c r="X275" s="222" t="s">
        <v>376</v>
      </c>
      <c r="Y275" s="213"/>
      <c r="Z275" s="213"/>
      <c r="AA275" s="213"/>
      <c r="AB275" s="213"/>
      <c r="AC275" s="213"/>
      <c r="AD275" s="213"/>
      <c r="AE275" s="213"/>
      <c r="AF275" s="213"/>
      <c r="AG275" s="213" t="s">
        <v>377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61" t="s">
        <v>2349</v>
      </c>
      <c r="D276" s="259"/>
      <c r="E276" s="260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13"/>
      <c r="Z276" s="213"/>
      <c r="AA276" s="213"/>
      <c r="AB276" s="213"/>
      <c r="AC276" s="213"/>
      <c r="AD276" s="213"/>
      <c r="AE276" s="213"/>
      <c r="AF276" s="213"/>
      <c r="AG276" s="213" t="s">
        <v>532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61" t="s">
        <v>2350</v>
      </c>
      <c r="D277" s="259"/>
      <c r="E277" s="260">
        <v>233.12</v>
      </c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13"/>
      <c r="Z277" s="213"/>
      <c r="AA277" s="213"/>
      <c r="AB277" s="213"/>
      <c r="AC277" s="213"/>
      <c r="AD277" s="213"/>
      <c r="AE277" s="213"/>
      <c r="AF277" s="213"/>
      <c r="AG277" s="213" t="s">
        <v>532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4">
        <v>76</v>
      </c>
      <c r="B278" s="235" t="s">
        <v>2351</v>
      </c>
      <c r="C278" s="253" t="s">
        <v>2352</v>
      </c>
      <c r="D278" s="236" t="s">
        <v>511</v>
      </c>
      <c r="E278" s="237">
        <v>116.56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3.15E-2</v>
      </c>
      <c r="O278" s="239">
        <f>ROUND(E278*N278,2)</f>
        <v>3.67</v>
      </c>
      <c r="P278" s="239">
        <v>0</v>
      </c>
      <c r="Q278" s="239">
        <f>ROUND(E278*P278,2)</f>
        <v>0</v>
      </c>
      <c r="R278" s="239"/>
      <c r="S278" s="239" t="s">
        <v>374</v>
      </c>
      <c r="T278" s="240" t="s">
        <v>375</v>
      </c>
      <c r="U278" s="222">
        <v>0</v>
      </c>
      <c r="V278" s="222">
        <f>ROUND(E278*U278,2)</f>
        <v>0</v>
      </c>
      <c r="W278" s="222"/>
      <c r="X278" s="222" t="s">
        <v>376</v>
      </c>
      <c r="Y278" s="213"/>
      <c r="Z278" s="213"/>
      <c r="AA278" s="213"/>
      <c r="AB278" s="213"/>
      <c r="AC278" s="213"/>
      <c r="AD278" s="213"/>
      <c r="AE278" s="213"/>
      <c r="AF278" s="213"/>
      <c r="AG278" s="213" t="s">
        <v>377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61" t="s">
        <v>2353</v>
      </c>
      <c r="D279" s="259"/>
      <c r="E279" s="260"/>
      <c r="F279" s="222"/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  <c r="X279" s="222"/>
      <c r="Y279" s="213"/>
      <c r="Z279" s="213"/>
      <c r="AA279" s="213"/>
      <c r="AB279" s="213"/>
      <c r="AC279" s="213"/>
      <c r="AD279" s="213"/>
      <c r="AE279" s="213"/>
      <c r="AF279" s="213"/>
      <c r="AG279" s="213" t="s">
        <v>532</v>
      </c>
      <c r="AH279" s="213">
        <v>0</v>
      </c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61" t="s">
        <v>2354</v>
      </c>
      <c r="D280" s="259"/>
      <c r="E280" s="260">
        <v>116.56</v>
      </c>
      <c r="F280" s="222"/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  <c r="X280" s="222"/>
      <c r="Y280" s="213"/>
      <c r="Z280" s="213"/>
      <c r="AA280" s="213"/>
      <c r="AB280" s="213"/>
      <c r="AC280" s="213"/>
      <c r="AD280" s="213"/>
      <c r="AE280" s="213"/>
      <c r="AF280" s="213"/>
      <c r="AG280" s="213" t="s">
        <v>532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34">
        <v>77</v>
      </c>
      <c r="B281" s="235" t="s">
        <v>2355</v>
      </c>
      <c r="C281" s="253" t="s">
        <v>2356</v>
      </c>
      <c r="D281" s="236" t="s">
        <v>511</v>
      </c>
      <c r="E281" s="237">
        <v>1370.865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0</v>
      </c>
      <c r="O281" s="239">
        <f>ROUND(E281*N281,2)</f>
        <v>0</v>
      </c>
      <c r="P281" s="239">
        <v>0</v>
      </c>
      <c r="Q281" s="239">
        <f>ROUND(E281*P281,2)</f>
        <v>0</v>
      </c>
      <c r="R281" s="239"/>
      <c r="S281" s="239" t="s">
        <v>374</v>
      </c>
      <c r="T281" s="240" t="s">
        <v>375</v>
      </c>
      <c r="U281" s="222">
        <v>0</v>
      </c>
      <c r="V281" s="222">
        <f>ROUND(E281*U281,2)</f>
        <v>0</v>
      </c>
      <c r="W281" s="222"/>
      <c r="X281" s="222" t="s">
        <v>376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377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61" t="s">
        <v>1696</v>
      </c>
      <c r="D282" s="259"/>
      <c r="E282" s="260"/>
      <c r="F282" s="222"/>
      <c r="G282" s="222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13"/>
      <c r="Z282" s="213"/>
      <c r="AA282" s="213"/>
      <c r="AB282" s="213"/>
      <c r="AC282" s="213"/>
      <c r="AD282" s="213"/>
      <c r="AE282" s="213"/>
      <c r="AF282" s="213"/>
      <c r="AG282" s="213" t="s">
        <v>532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61" t="s">
        <v>2357</v>
      </c>
      <c r="D283" s="259"/>
      <c r="E283" s="260"/>
      <c r="F283" s="222"/>
      <c r="G283" s="222"/>
      <c r="H283" s="222"/>
      <c r="I283" s="222"/>
      <c r="J283" s="222"/>
      <c r="K283" s="222"/>
      <c r="L283" s="222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  <c r="W283" s="222"/>
      <c r="X283" s="222"/>
      <c r="Y283" s="213"/>
      <c r="Z283" s="213"/>
      <c r="AA283" s="213"/>
      <c r="AB283" s="213"/>
      <c r="AC283" s="213"/>
      <c r="AD283" s="213"/>
      <c r="AE283" s="213"/>
      <c r="AF283" s="213"/>
      <c r="AG283" s="213" t="s">
        <v>532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61" t="s">
        <v>2358</v>
      </c>
      <c r="D284" s="259"/>
      <c r="E284" s="260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  <c r="W284" s="222"/>
      <c r="X284" s="222"/>
      <c r="Y284" s="213"/>
      <c r="Z284" s="213"/>
      <c r="AA284" s="213"/>
      <c r="AB284" s="213"/>
      <c r="AC284" s="213"/>
      <c r="AD284" s="213"/>
      <c r="AE284" s="213"/>
      <c r="AF284" s="213"/>
      <c r="AG284" s="213" t="s">
        <v>532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61" t="s">
        <v>2359</v>
      </c>
      <c r="D285" s="259"/>
      <c r="E285" s="260"/>
      <c r="F285" s="222"/>
      <c r="G285" s="222"/>
      <c r="H285" s="222"/>
      <c r="I285" s="222"/>
      <c r="J285" s="222"/>
      <c r="K285" s="222"/>
      <c r="L285" s="222"/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  <c r="W285" s="222"/>
      <c r="X285" s="222"/>
      <c r="Y285" s="213"/>
      <c r="Z285" s="213"/>
      <c r="AA285" s="213"/>
      <c r="AB285" s="213"/>
      <c r="AC285" s="213"/>
      <c r="AD285" s="213"/>
      <c r="AE285" s="213"/>
      <c r="AF285" s="213"/>
      <c r="AG285" s="213" t="s">
        <v>532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61" t="s">
        <v>2360</v>
      </c>
      <c r="D286" s="259"/>
      <c r="E286" s="260"/>
      <c r="F286" s="222"/>
      <c r="G286" s="222"/>
      <c r="H286" s="222"/>
      <c r="I286" s="222"/>
      <c r="J286" s="222"/>
      <c r="K286" s="222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  <c r="W286" s="222"/>
      <c r="X286" s="222"/>
      <c r="Y286" s="213"/>
      <c r="Z286" s="213"/>
      <c r="AA286" s="213"/>
      <c r="AB286" s="213"/>
      <c r="AC286" s="213"/>
      <c r="AD286" s="213"/>
      <c r="AE286" s="213"/>
      <c r="AF286" s="213"/>
      <c r="AG286" s="213" t="s">
        <v>532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61" t="s">
        <v>2361</v>
      </c>
      <c r="D287" s="259"/>
      <c r="E287" s="260">
        <v>1370.87</v>
      </c>
      <c r="F287" s="222"/>
      <c r="G287" s="222"/>
      <c r="H287" s="222"/>
      <c r="I287" s="222"/>
      <c r="J287" s="222"/>
      <c r="K287" s="222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  <c r="W287" s="222"/>
      <c r="X287" s="222"/>
      <c r="Y287" s="213"/>
      <c r="Z287" s="213"/>
      <c r="AA287" s="213"/>
      <c r="AB287" s="213"/>
      <c r="AC287" s="213"/>
      <c r="AD287" s="213"/>
      <c r="AE287" s="213"/>
      <c r="AF287" s="213"/>
      <c r="AG287" s="213" t="s">
        <v>532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4">
        <v>78</v>
      </c>
      <c r="B288" s="235" t="s">
        <v>2362</v>
      </c>
      <c r="C288" s="253" t="s">
        <v>2363</v>
      </c>
      <c r="D288" s="236" t="s">
        <v>511</v>
      </c>
      <c r="E288" s="237">
        <v>1320.865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2.6800000000000001E-3</v>
      </c>
      <c r="O288" s="239">
        <f>ROUND(E288*N288,2)</f>
        <v>3.54</v>
      </c>
      <c r="P288" s="239">
        <v>0</v>
      </c>
      <c r="Q288" s="239">
        <f>ROUND(E288*P288,2)</f>
        <v>0</v>
      </c>
      <c r="R288" s="239"/>
      <c r="S288" s="239" t="s">
        <v>374</v>
      </c>
      <c r="T288" s="240" t="s">
        <v>375</v>
      </c>
      <c r="U288" s="222">
        <v>0</v>
      </c>
      <c r="V288" s="222">
        <f>ROUND(E288*U288,2)</f>
        <v>0</v>
      </c>
      <c r="W288" s="222"/>
      <c r="X288" s="222" t="s">
        <v>376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377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61" t="s">
        <v>2310</v>
      </c>
      <c r="D289" s="259"/>
      <c r="E289" s="260"/>
      <c r="F289" s="222"/>
      <c r="G289" s="222"/>
      <c r="H289" s="222"/>
      <c r="I289" s="222"/>
      <c r="J289" s="222"/>
      <c r="K289" s="222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  <c r="W289" s="222"/>
      <c r="X289" s="222"/>
      <c r="Y289" s="213"/>
      <c r="Z289" s="213"/>
      <c r="AA289" s="213"/>
      <c r="AB289" s="213"/>
      <c r="AC289" s="213"/>
      <c r="AD289" s="213"/>
      <c r="AE289" s="213"/>
      <c r="AF289" s="213"/>
      <c r="AG289" s="213" t="s">
        <v>532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61" t="s">
        <v>2364</v>
      </c>
      <c r="D290" s="259"/>
      <c r="E290" s="260"/>
      <c r="F290" s="222"/>
      <c r="G290" s="222"/>
      <c r="H290" s="222"/>
      <c r="I290" s="222"/>
      <c r="J290" s="222"/>
      <c r="K290" s="222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  <c r="W290" s="222"/>
      <c r="X290" s="222"/>
      <c r="Y290" s="213"/>
      <c r="Z290" s="213"/>
      <c r="AA290" s="213"/>
      <c r="AB290" s="213"/>
      <c r="AC290" s="213"/>
      <c r="AD290" s="213"/>
      <c r="AE290" s="213"/>
      <c r="AF290" s="213"/>
      <c r="AG290" s="213" t="s">
        <v>532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61" t="s">
        <v>2365</v>
      </c>
      <c r="D291" s="259"/>
      <c r="E291" s="260">
        <v>1320.865</v>
      </c>
      <c r="F291" s="222"/>
      <c r="G291" s="222"/>
      <c r="H291" s="222"/>
      <c r="I291" s="222"/>
      <c r="J291" s="222"/>
      <c r="K291" s="222"/>
      <c r="L291" s="222"/>
      <c r="M291" s="222"/>
      <c r="N291" s="222"/>
      <c r="O291" s="222"/>
      <c r="P291" s="222"/>
      <c r="Q291" s="222"/>
      <c r="R291" s="222"/>
      <c r="S291" s="222"/>
      <c r="T291" s="222"/>
      <c r="U291" s="222"/>
      <c r="V291" s="222"/>
      <c r="W291" s="222"/>
      <c r="X291" s="222"/>
      <c r="Y291" s="213"/>
      <c r="Z291" s="213"/>
      <c r="AA291" s="213"/>
      <c r="AB291" s="213"/>
      <c r="AC291" s="213"/>
      <c r="AD291" s="213"/>
      <c r="AE291" s="213"/>
      <c r="AF291" s="213"/>
      <c r="AG291" s="213" t="s">
        <v>532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4">
        <v>79</v>
      </c>
      <c r="B292" s="235" t="s">
        <v>2366</v>
      </c>
      <c r="C292" s="253" t="s">
        <v>2367</v>
      </c>
      <c r="D292" s="236" t="s">
        <v>511</v>
      </c>
      <c r="E292" s="237">
        <v>353.1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1.2E-4</v>
      </c>
      <c r="O292" s="239">
        <f>ROUND(E292*N292,2)</f>
        <v>0.04</v>
      </c>
      <c r="P292" s="239">
        <v>0</v>
      </c>
      <c r="Q292" s="239">
        <f>ROUND(E292*P292,2)</f>
        <v>0</v>
      </c>
      <c r="R292" s="239"/>
      <c r="S292" s="239" t="s">
        <v>374</v>
      </c>
      <c r="T292" s="240" t="s">
        <v>375</v>
      </c>
      <c r="U292" s="222">
        <v>0</v>
      </c>
      <c r="V292" s="222">
        <f>ROUND(E292*U292,2)</f>
        <v>0</v>
      </c>
      <c r="W292" s="222"/>
      <c r="X292" s="222" t="s">
        <v>376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377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61" t="s">
        <v>2310</v>
      </c>
      <c r="D293" s="259"/>
      <c r="E293" s="260"/>
      <c r="F293" s="222"/>
      <c r="G293" s="222"/>
      <c r="H293" s="222"/>
      <c r="I293" s="222"/>
      <c r="J293" s="222"/>
      <c r="K293" s="222"/>
      <c r="L293" s="222"/>
      <c r="M293" s="222"/>
      <c r="N293" s="222"/>
      <c r="O293" s="222"/>
      <c r="P293" s="222"/>
      <c r="Q293" s="222"/>
      <c r="R293" s="222"/>
      <c r="S293" s="222"/>
      <c r="T293" s="222"/>
      <c r="U293" s="222"/>
      <c r="V293" s="222"/>
      <c r="W293" s="222"/>
      <c r="X293" s="222"/>
      <c r="Y293" s="213"/>
      <c r="Z293" s="213"/>
      <c r="AA293" s="213"/>
      <c r="AB293" s="213"/>
      <c r="AC293" s="213"/>
      <c r="AD293" s="213"/>
      <c r="AE293" s="213"/>
      <c r="AF293" s="213"/>
      <c r="AG293" s="213" t="s">
        <v>532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61" t="s">
        <v>2368</v>
      </c>
      <c r="D294" s="259"/>
      <c r="E294" s="260"/>
      <c r="F294" s="222"/>
      <c r="G294" s="222"/>
      <c r="H294" s="222"/>
      <c r="I294" s="222"/>
      <c r="J294" s="222"/>
      <c r="K294" s="222"/>
      <c r="L294" s="222"/>
      <c r="M294" s="222"/>
      <c r="N294" s="222"/>
      <c r="O294" s="222"/>
      <c r="P294" s="222"/>
      <c r="Q294" s="222"/>
      <c r="R294" s="222"/>
      <c r="S294" s="222"/>
      <c r="T294" s="222"/>
      <c r="U294" s="222"/>
      <c r="V294" s="222"/>
      <c r="W294" s="222"/>
      <c r="X294" s="222"/>
      <c r="Y294" s="213"/>
      <c r="Z294" s="213"/>
      <c r="AA294" s="213"/>
      <c r="AB294" s="213"/>
      <c r="AC294" s="213"/>
      <c r="AD294" s="213"/>
      <c r="AE294" s="213"/>
      <c r="AF294" s="213"/>
      <c r="AG294" s="213" t="s">
        <v>532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61" t="s">
        <v>2369</v>
      </c>
      <c r="D295" s="259"/>
      <c r="E295" s="260">
        <v>353.1</v>
      </c>
      <c r="F295" s="222"/>
      <c r="G295" s="222"/>
      <c r="H295" s="222"/>
      <c r="I295" s="222"/>
      <c r="J295" s="222"/>
      <c r="K295" s="222"/>
      <c r="L295" s="222"/>
      <c r="M295" s="222"/>
      <c r="N295" s="222"/>
      <c r="O295" s="222"/>
      <c r="P295" s="222"/>
      <c r="Q295" s="222"/>
      <c r="R295" s="222"/>
      <c r="S295" s="222"/>
      <c r="T295" s="222"/>
      <c r="U295" s="222"/>
      <c r="V295" s="222"/>
      <c r="W295" s="222"/>
      <c r="X295" s="222"/>
      <c r="Y295" s="213"/>
      <c r="Z295" s="213"/>
      <c r="AA295" s="213"/>
      <c r="AB295" s="213"/>
      <c r="AC295" s="213"/>
      <c r="AD295" s="213"/>
      <c r="AE295" s="213"/>
      <c r="AF295" s="213"/>
      <c r="AG295" s="213" t="s">
        <v>532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4">
        <v>80</v>
      </c>
      <c r="B296" s="235" t="s">
        <v>2370</v>
      </c>
      <c r="C296" s="253" t="s">
        <v>2371</v>
      </c>
      <c r="D296" s="236" t="s">
        <v>511</v>
      </c>
      <c r="E296" s="237">
        <v>1898.6849999999999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0</v>
      </c>
      <c r="O296" s="239">
        <f>ROUND(E296*N296,2)</f>
        <v>0</v>
      </c>
      <c r="P296" s="239">
        <v>0</v>
      </c>
      <c r="Q296" s="239">
        <f>ROUND(E296*P296,2)</f>
        <v>0</v>
      </c>
      <c r="R296" s="239"/>
      <c r="S296" s="239" t="s">
        <v>374</v>
      </c>
      <c r="T296" s="240" t="s">
        <v>375</v>
      </c>
      <c r="U296" s="222">
        <v>0</v>
      </c>
      <c r="V296" s="222">
        <f>ROUND(E296*U296,2)</f>
        <v>0</v>
      </c>
      <c r="W296" s="222"/>
      <c r="X296" s="222" t="s">
        <v>376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377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61" t="s">
        <v>2310</v>
      </c>
      <c r="D297" s="259"/>
      <c r="E297" s="260"/>
      <c r="F297" s="222"/>
      <c r="G297" s="222"/>
      <c r="H297" s="222"/>
      <c r="I297" s="222"/>
      <c r="J297" s="222"/>
      <c r="K297" s="222"/>
      <c r="L297" s="222"/>
      <c r="M297" s="222"/>
      <c r="N297" s="222"/>
      <c r="O297" s="222"/>
      <c r="P297" s="222"/>
      <c r="Q297" s="222"/>
      <c r="R297" s="222"/>
      <c r="S297" s="222"/>
      <c r="T297" s="222"/>
      <c r="U297" s="222"/>
      <c r="V297" s="222"/>
      <c r="W297" s="222"/>
      <c r="X297" s="222"/>
      <c r="Y297" s="213"/>
      <c r="Z297" s="213"/>
      <c r="AA297" s="213"/>
      <c r="AB297" s="213"/>
      <c r="AC297" s="213"/>
      <c r="AD297" s="213"/>
      <c r="AE297" s="213"/>
      <c r="AF297" s="213"/>
      <c r="AG297" s="213" t="s">
        <v>532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61" t="s">
        <v>2372</v>
      </c>
      <c r="D298" s="259"/>
      <c r="E298" s="260"/>
      <c r="F298" s="222"/>
      <c r="G298" s="222"/>
      <c r="H298" s="222"/>
      <c r="I298" s="222"/>
      <c r="J298" s="222"/>
      <c r="K298" s="222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13"/>
      <c r="Z298" s="213"/>
      <c r="AA298" s="213"/>
      <c r="AB298" s="213"/>
      <c r="AC298" s="213"/>
      <c r="AD298" s="213"/>
      <c r="AE298" s="213"/>
      <c r="AF298" s="213"/>
      <c r="AG298" s="213" t="s">
        <v>532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61" t="s">
        <v>2077</v>
      </c>
      <c r="D299" s="259"/>
      <c r="E299" s="260"/>
      <c r="F299" s="222"/>
      <c r="G299" s="222"/>
      <c r="H299" s="222"/>
      <c r="I299" s="222"/>
      <c r="J299" s="222"/>
      <c r="K299" s="222"/>
      <c r="L299" s="222"/>
      <c r="M299" s="222"/>
      <c r="N299" s="222"/>
      <c r="O299" s="222"/>
      <c r="P299" s="222"/>
      <c r="Q299" s="222"/>
      <c r="R299" s="222"/>
      <c r="S299" s="222"/>
      <c r="T299" s="222"/>
      <c r="U299" s="222"/>
      <c r="V299" s="222"/>
      <c r="W299" s="222"/>
      <c r="X299" s="222"/>
      <c r="Y299" s="213"/>
      <c r="Z299" s="213"/>
      <c r="AA299" s="213"/>
      <c r="AB299" s="213"/>
      <c r="AC299" s="213"/>
      <c r="AD299" s="213"/>
      <c r="AE299" s="213"/>
      <c r="AF299" s="213"/>
      <c r="AG299" s="213" t="s">
        <v>532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61" t="s">
        <v>2373</v>
      </c>
      <c r="D300" s="259"/>
      <c r="E300" s="260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13"/>
      <c r="Z300" s="213"/>
      <c r="AA300" s="213"/>
      <c r="AB300" s="213"/>
      <c r="AC300" s="213"/>
      <c r="AD300" s="213"/>
      <c r="AE300" s="213"/>
      <c r="AF300" s="213"/>
      <c r="AG300" s="213" t="s">
        <v>532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1" t="s">
        <v>2374</v>
      </c>
      <c r="D301" s="259"/>
      <c r="E301" s="260">
        <v>1898.68</v>
      </c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13"/>
      <c r="Z301" s="213"/>
      <c r="AA301" s="213"/>
      <c r="AB301" s="213"/>
      <c r="AC301" s="213"/>
      <c r="AD301" s="213"/>
      <c r="AE301" s="213"/>
      <c r="AF301" s="213"/>
      <c r="AG301" s="213" t="s">
        <v>532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34">
        <v>81</v>
      </c>
      <c r="B302" s="235" t="s">
        <v>2375</v>
      </c>
      <c r="C302" s="253" t="s">
        <v>2376</v>
      </c>
      <c r="D302" s="236" t="s">
        <v>1188</v>
      </c>
      <c r="E302" s="237">
        <v>1.837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2.45329</v>
      </c>
      <c r="O302" s="239">
        <f>ROUND(E302*N302,2)</f>
        <v>4.51</v>
      </c>
      <c r="P302" s="239">
        <v>0</v>
      </c>
      <c r="Q302" s="239">
        <f>ROUND(E302*P302,2)</f>
        <v>0</v>
      </c>
      <c r="R302" s="239"/>
      <c r="S302" s="239" t="s">
        <v>374</v>
      </c>
      <c r="T302" s="240" t="s">
        <v>375</v>
      </c>
      <c r="U302" s="222">
        <v>0</v>
      </c>
      <c r="V302" s="222">
        <f>ROUND(E302*U302,2)</f>
        <v>0</v>
      </c>
      <c r="W302" s="222"/>
      <c r="X302" s="222" t="s">
        <v>376</v>
      </c>
      <c r="Y302" s="213"/>
      <c r="Z302" s="213"/>
      <c r="AA302" s="213"/>
      <c r="AB302" s="213"/>
      <c r="AC302" s="213"/>
      <c r="AD302" s="213"/>
      <c r="AE302" s="213"/>
      <c r="AF302" s="213"/>
      <c r="AG302" s="213" t="s">
        <v>377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61" t="s">
        <v>2159</v>
      </c>
      <c r="D303" s="259"/>
      <c r="E303" s="260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13"/>
      <c r="Z303" s="213"/>
      <c r="AA303" s="213"/>
      <c r="AB303" s="213"/>
      <c r="AC303" s="213"/>
      <c r="AD303" s="213"/>
      <c r="AE303" s="213"/>
      <c r="AF303" s="213"/>
      <c r="AG303" s="213" t="s">
        <v>532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61" t="s">
        <v>2377</v>
      </c>
      <c r="D304" s="259"/>
      <c r="E304" s="260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13"/>
      <c r="Z304" s="213"/>
      <c r="AA304" s="213"/>
      <c r="AB304" s="213"/>
      <c r="AC304" s="213"/>
      <c r="AD304" s="213"/>
      <c r="AE304" s="213"/>
      <c r="AF304" s="213"/>
      <c r="AG304" s="213" t="s">
        <v>532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61" t="s">
        <v>2378</v>
      </c>
      <c r="D305" s="259"/>
      <c r="E305" s="260">
        <v>1.84</v>
      </c>
      <c r="F305" s="222"/>
      <c r="G305" s="222"/>
      <c r="H305" s="222"/>
      <c r="I305" s="222"/>
      <c r="J305" s="222"/>
      <c r="K305" s="222"/>
      <c r="L305" s="222"/>
      <c r="M305" s="222"/>
      <c r="N305" s="222"/>
      <c r="O305" s="222"/>
      <c r="P305" s="222"/>
      <c r="Q305" s="222"/>
      <c r="R305" s="222"/>
      <c r="S305" s="222"/>
      <c r="T305" s="222"/>
      <c r="U305" s="222"/>
      <c r="V305" s="222"/>
      <c r="W305" s="222"/>
      <c r="X305" s="222"/>
      <c r="Y305" s="213"/>
      <c r="Z305" s="213"/>
      <c r="AA305" s="213"/>
      <c r="AB305" s="213"/>
      <c r="AC305" s="213"/>
      <c r="AD305" s="213"/>
      <c r="AE305" s="213"/>
      <c r="AF305" s="213"/>
      <c r="AG305" s="213" t="s">
        <v>532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ht="22.5" outlineLevel="1" x14ac:dyDescent="0.2">
      <c r="A306" s="234">
        <v>82</v>
      </c>
      <c r="B306" s="235" t="s">
        <v>2379</v>
      </c>
      <c r="C306" s="253" t="s">
        <v>2380</v>
      </c>
      <c r="D306" s="236" t="s">
        <v>1188</v>
      </c>
      <c r="E306" s="237">
        <v>63.677999999999997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2.45329</v>
      </c>
      <c r="O306" s="239">
        <f>ROUND(E306*N306,2)</f>
        <v>156.22</v>
      </c>
      <c r="P306" s="239">
        <v>0</v>
      </c>
      <c r="Q306" s="239">
        <f>ROUND(E306*P306,2)</f>
        <v>0</v>
      </c>
      <c r="R306" s="239"/>
      <c r="S306" s="239" t="s">
        <v>374</v>
      </c>
      <c r="T306" s="240" t="s">
        <v>375</v>
      </c>
      <c r="U306" s="222">
        <v>0</v>
      </c>
      <c r="V306" s="222">
        <f>ROUND(E306*U306,2)</f>
        <v>0</v>
      </c>
      <c r="W306" s="222"/>
      <c r="X306" s="222" t="s">
        <v>376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377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61" t="s">
        <v>2100</v>
      </c>
      <c r="D307" s="259"/>
      <c r="E307" s="260"/>
      <c r="F307" s="222"/>
      <c r="G307" s="222"/>
      <c r="H307" s="222"/>
      <c r="I307" s="222"/>
      <c r="J307" s="222"/>
      <c r="K307" s="222"/>
      <c r="L307" s="222"/>
      <c r="M307" s="222"/>
      <c r="N307" s="222"/>
      <c r="O307" s="222"/>
      <c r="P307" s="222"/>
      <c r="Q307" s="222"/>
      <c r="R307" s="222"/>
      <c r="S307" s="222"/>
      <c r="T307" s="222"/>
      <c r="U307" s="222"/>
      <c r="V307" s="222"/>
      <c r="W307" s="222"/>
      <c r="X307" s="222"/>
      <c r="Y307" s="213"/>
      <c r="Z307" s="213"/>
      <c r="AA307" s="213"/>
      <c r="AB307" s="213"/>
      <c r="AC307" s="213"/>
      <c r="AD307" s="213"/>
      <c r="AE307" s="213"/>
      <c r="AF307" s="213"/>
      <c r="AG307" s="213" t="s">
        <v>532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61" t="s">
        <v>2381</v>
      </c>
      <c r="D308" s="259"/>
      <c r="E308" s="260"/>
      <c r="F308" s="222"/>
      <c r="G308" s="222"/>
      <c r="H308" s="222"/>
      <c r="I308" s="222"/>
      <c r="J308" s="222"/>
      <c r="K308" s="222"/>
      <c r="L308" s="222"/>
      <c r="M308" s="222"/>
      <c r="N308" s="222"/>
      <c r="O308" s="222"/>
      <c r="P308" s="222"/>
      <c r="Q308" s="222"/>
      <c r="R308" s="222"/>
      <c r="S308" s="222"/>
      <c r="T308" s="222"/>
      <c r="U308" s="222"/>
      <c r="V308" s="222"/>
      <c r="W308" s="222"/>
      <c r="X308" s="222"/>
      <c r="Y308" s="213"/>
      <c r="Z308" s="213"/>
      <c r="AA308" s="213"/>
      <c r="AB308" s="213"/>
      <c r="AC308" s="213"/>
      <c r="AD308" s="213"/>
      <c r="AE308" s="213"/>
      <c r="AF308" s="213"/>
      <c r="AG308" s="213" t="s">
        <v>532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61" t="s">
        <v>2382</v>
      </c>
      <c r="D309" s="259"/>
      <c r="E309" s="260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13"/>
      <c r="Z309" s="213"/>
      <c r="AA309" s="213"/>
      <c r="AB309" s="213"/>
      <c r="AC309" s="213"/>
      <c r="AD309" s="213"/>
      <c r="AE309" s="213"/>
      <c r="AF309" s="213"/>
      <c r="AG309" s="213" t="s">
        <v>532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20"/>
      <c r="B310" s="221"/>
      <c r="C310" s="261" t="s">
        <v>2383</v>
      </c>
      <c r="D310" s="259"/>
      <c r="E310" s="260"/>
      <c r="F310" s="222"/>
      <c r="G310" s="222"/>
      <c r="H310" s="222"/>
      <c r="I310" s="222"/>
      <c r="J310" s="222"/>
      <c r="K310" s="222"/>
      <c r="L310" s="222"/>
      <c r="M310" s="222"/>
      <c r="N310" s="222"/>
      <c r="O310" s="222"/>
      <c r="P310" s="222"/>
      <c r="Q310" s="222"/>
      <c r="R310" s="222"/>
      <c r="S310" s="222"/>
      <c r="T310" s="222"/>
      <c r="U310" s="222"/>
      <c r="V310" s="222"/>
      <c r="W310" s="222"/>
      <c r="X310" s="222"/>
      <c r="Y310" s="213"/>
      <c r="Z310" s="213"/>
      <c r="AA310" s="213"/>
      <c r="AB310" s="213"/>
      <c r="AC310" s="213"/>
      <c r="AD310" s="213"/>
      <c r="AE310" s="213"/>
      <c r="AF310" s="213"/>
      <c r="AG310" s="213" t="s">
        <v>532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61" t="s">
        <v>2384</v>
      </c>
      <c r="D311" s="259"/>
      <c r="E311" s="260"/>
      <c r="F311" s="222"/>
      <c r="G311" s="222"/>
      <c r="H311" s="222"/>
      <c r="I311" s="222"/>
      <c r="J311" s="222"/>
      <c r="K311" s="222"/>
      <c r="L311" s="222"/>
      <c r="M311" s="222"/>
      <c r="N311" s="222"/>
      <c r="O311" s="222"/>
      <c r="P311" s="222"/>
      <c r="Q311" s="222"/>
      <c r="R311" s="222"/>
      <c r="S311" s="222"/>
      <c r="T311" s="222"/>
      <c r="U311" s="222"/>
      <c r="V311" s="222"/>
      <c r="W311" s="222"/>
      <c r="X311" s="222"/>
      <c r="Y311" s="213"/>
      <c r="Z311" s="213"/>
      <c r="AA311" s="213"/>
      <c r="AB311" s="213"/>
      <c r="AC311" s="213"/>
      <c r="AD311" s="213"/>
      <c r="AE311" s="213"/>
      <c r="AF311" s="213"/>
      <c r="AG311" s="213" t="s">
        <v>532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61" t="s">
        <v>2385</v>
      </c>
      <c r="D312" s="259"/>
      <c r="E312" s="260"/>
      <c r="F312" s="222"/>
      <c r="G312" s="222"/>
      <c r="H312" s="222"/>
      <c r="I312" s="222"/>
      <c r="J312" s="222"/>
      <c r="K312" s="222"/>
      <c r="L312" s="222"/>
      <c r="M312" s="222"/>
      <c r="N312" s="222"/>
      <c r="O312" s="222"/>
      <c r="P312" s="222"/>
      <c r="Q312" s="222"/>
      <c r="R312" s="222"/>
      <c r="S312" s="222"/>
      <c r="T312" s="222"/>
      <c r="U312" s="222"/>
      <c r="V312" s="222"/>
      <c r="W312" s="222"/>
      <c r="X312" s="222"/>
      <c r="Y312" s="213"/>
      <c r="Z312" s="213"/>
      <c r="AA312" s="213"/>
      <c r="AB312" s="213"/>
      <c r="AC312" s="213"/>
      <c r="AD312" s="213"/>
      <c r="AE312" s="213"/>
      <c r="AF312" s="213"/>
      <c r="AG312" s="213" t="s">
        <v>532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61" t="s">
        <v>2386</v>
      </c>
      <c r="D313" s="259"/>
      <c r="E313" s="260">
        <v>63.68</v>
      </c>
      <c r="F313" s="222"/>
      <c r="G313" s="222"/>
      <c r="H313" s="222"/>
      <c r="I313" s="222"/>
      <c r="J313" s="222"/>
      <c r="K313" s="222"/>
      <c r="L313" s="222"/>
      <c r="M313" s="222"/>
      <c r="N313" s="222"/>
      <c r="O313" s="222"/>
      <c r="P313" s="222"/>
      <c r="Q313" s="222"/>
      <c r="R313" s="222"/>
      <c r="S313" s="222"/>
      <c r="T313" s="222"/>
      <c r="U313" s="222"/>
      <c r="V313" s="222"/>
      <c r="W313" s="222"/>
      <c r="X313" s="222"/>
      <c r="Y313" s="213"/>
      <c r="Z313" s="213"/>
      <c r="AA313" s="213"/>
      <c r="AB313" s="213"/>
      <c r="AC313" s="213"/>
      <c r="AD313" s="213"/>
      <c r="AE313" s="213"/>
      <c r="AF313" s="213"/>
      <c r="AG313" s="213" t="s">
        <v>532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41">
        <v>83</v>
      </c>
      <c r="B314" s="242" t="s">
        <v>2387</v>
      </c>
      <c r="C314" s="252" t="s">
        <v>2388</v>
      </c>
      <c r="D314" s="243" t="s">
        <v>1188</v>
      </c>
      <c r="E314" s="244">
        <v>1.837</v>
      </c>
      <c r="F314" s="245"/>
      <c r="G314" s="246">
        <f>ROUND(E314*F314,2)</f>
        <v>0</v>
      </c>
      <c r="H314" s="245"/>
      <c r="I314" s="246">
        <f>ROUND(E314*H314,2)</f>
        <v>0</v>
      </c>
      <c r="J314" s="245"/>
      <c r="K314" s="246">
        <f>ROUND(E314*J314,2)</f>
        <v>0</v>
      </c>
      <c r="L314" s="246">
        <v>21</v>
      </c>
      <c r="M314" s="246">
        <f>G314*(1+L314/100)</f>
        <v>0</v>
      </c>
      <c r="N314" s="246">
        <v>0</v>
      </c>
      <c r="O314" s="246">
        <f>ROUND(E314*N314,2)</f>
        <v>0</v>
      </c>
      <c r="P314" s="246">
        <v>0</v>
      </c>
      <c r="Q314" s="246">
        <f>ROUND(E314*P314,2)</f>
        <v>0</v>
      </c>
      <c r="R314" s="246"/>
      <c r="S314" s="246" t="s">
        <v>374</v>
      </c>
      <c r="T314" s="247" t="s">
        <v>375</v>
      </c>
      <c r="U314" s="222">
        <v>0.82</v>
      </c>
      <c r="V314" s="222">
        <f>ROUND(E314*U314,2)</f>
        <v>1.51</v>
      </c>
      <c r="W314" s="222"/>
      <c r="X314" s="222" t="s">
        <v>376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377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41">
        <v>84</v>
      </c>
      <c r="B315" s="242" t="s">
        <v>2389</v>
      </c>
      <c r="C315" s="252" t="s">
        <v>2390</v>
      </c>
      <c r="D315" s="243" t="s">
        <v>1188</v>
      </c>
      <c r="E315" s="244">
        <v>63.677999999999997</v>
      </c>
      <c r="F315" s="245"/>
      <c r="G315" s="246">
        <f>ROUND(E315*F315,2)</f>
        <v>0</v>
      </c>
      <c r="H315" s="245"/>
      <c r="I315" s="246">
        <f>ROUND(E315*H315,2)</f>
        <v>0</v>
      </c>
      <c r="J315" s="245"/>
      <c r="K315" s="246">
        <f>ROUND(E315*J315,2)</f>
        <v>0</v>
      </c>
      <c r="L315" s="246">
        <v>21</v>
      </c>
      <c r="M315" s="246">
        <f>G315*(1+L315/100)</f>
        <v>0</v>
      </c>
      <c r="N315" s="246">
        <v>0</v>
      </c>
      <c r="O315" s="246">
        <f>ROUND(E315*N315,2)</f>
        <v>0</v>
      </c>
      <c r="P315" s="246">
        <v>0</v>
      </c>
      <c r="Q315" s="246">
        <f>ROUND(E315*P315,2)</f>
        <v>0</v>
      </c>
      <c r="R315" s="246"/>
      <c r="S315" s="246" t="s">
        <v>374</v>
      </c>
      <c r="T315" s="247" t="s">
        <v>375</v>
      </c>
      <c r="U315" s="222">
        <v>0.41</v>
      </c>
      <c r="V315" s="222">
        <f>ROUND(E315*U315,2)</f>
        <v>26.11</v>
      </c>
      <c r="W315" s="222"/>
      <c r="X315" s="222" t="s">
        <v>376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377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4">
        <v>85</v>
      </c>
      <c r="B316" s="235" t="s">
        <v>2391</v>
      </c>
      <c r="C316" s="253" t="s">
        <v>2392</v>
      </c>
      <c r="D316" s="236" t="s">
        <v>550</v>
      </c>
      <c r="E316" s="237">
        <v>2.7679999999999998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1.0530600000000001</v>
      </c>
      <c r="O316" s="239">
        <f>ROUND(E316*N316,2)</f>
        <v>2.91</v>
      </c>
      <c r="P316" s="239">
        <v>0</v>
      </c>
      <c r="Q316" s="239">
        <f>ROUND(E316*P316,2)</f>
        <v>0</v>
      </c>
      <c r="R316" s="239"/>
      <c r="S316" s="239" t="s">
        <v>374</v>
      </c>
      <c r="T316" s="240" t="s">
        <v>375</v>
      </c>
      <c r="U316" s="222">
        <v>0</v>
      </c>
      <c r="V316" s="222">
        <f>ROUND(E316*U316,2)</f>
        <v>0</v>
      </c>
      <c r="W316" s="222"/>
      <c r="X316" s="222" t="s">
        <v>376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377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61" t="s">
        <v>2393</v>
      </c>
      <c r="D317" s="259"/>
      <c r="E317" s="260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13"/>
      <c r="Z317" s="213"/>
      <c r="AA317" s="213"/>
      <c r="AB317" s="213"/>
      <c r="AC317" s="213"/>
      <c r="AD317" s="213"/>
      <c r="AE317" s="213"/>
      <c r="AF317" s="213"/>
      <c r="AG317" s="213" t="s">
        <v>532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61" t="s">
        <v>2394</v>
      </c>
      <c r="D318" s="259"/>
      <c r="E318" s="260">
        <v>2.77</v>
      </c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13"/>
      <c r="Z318" s="213"/>
      <c r="AA318" s="213"/>
      <c r="AB318" s="213"/>
      <c r="AC318" s="213"/>
      <c r="AD318" s="213"/>
      <c r="AE318" s="213"/>
      <c r="AF318" s="213"/>
      <c r="AG318" s="213" t="s">
        <v>532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34">
        <v>86</v>
      </c>
      <c r="B319" s="235" t="s">
        <v>2395</v>
      </c>
      <c r="C319" s="253" t="s">
        <v>2396</v>
      </c>
      <c r="D319" s="236" t="s">
        <v>511</v>
      </c>
      <c r="E319" s="237">
        <v>85.043000000000006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0.105</v>
      </c>
      <c r="O319" s="239">
        <f>ROUND(E319*N319,2)</f>
        <v>8.93</v>
      </c>
      <c r="P319" s="239">
        <v>0</v>
      </c>
      <c r="Q319" s="239">
        <f>ROUND(E319*P319,2)</f>
        <v>0</v>
      </c>
      <c r="R319" s="239"/>
      <c r="S319" s="239" t="s">
        <v>374</v>
      </c>
      <c r="T319" s="240" t="s">
        <v>375</v>
      </c>
      <c r="U319" s="222">
        <v>0</v>
      </c>
      <c r="V319" s="222">
        <f>ROUND(E319*U319,2)</f>
        <v>0</v>
      </c>
      <c r="W319" s="222"/>
      <c r="X319" s="222" t="s">
        <v>376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377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61" t="s">
        <v>2397</v>
      </c>
      <c r="D320" s="259"/>
      <c r="E320" s="260"/>
      <c r="F320" s="222"/>
      <c r="G320" s="222"/>
      <c r="H320" s="222"/>
      <c r="I320" s="222"/>
      <c r="J320" s="222"/>
      <c r="K320" s="222"/>
      <c r="L320" s="222"/>
      <c r="M320" s="222"/>
      <c r="N320" s="222"/>
      <c r="O320" s="222"/>
      <c r="P320" s="222"/>
      <c r="Q320" s="222"/>
      <c r="R320" s="222"/>
      <c r="S320" s="222"/>
      <c r="T320" s="222"/>
      <c r="U320" s="222"/>
      <c r="V320" s="222"/>
      <c r="W320" s="222"/>
      <c r="X320" s="222"/>
      <c r="Y320" s="213"/>
      <c r="Z320" s="213"/>
      <c r="AA320" s="213"/>
      <c r="AB320" s="213"/>
      <c r="AC320" s="213"/>
      <c r="AD320" s="213"/>
      <c r="AE320" s="213"/>
      <c r="AF320" s="213"/>
      <c r="AG320" s="213" t="s">
        <v>532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61" t="s">
        <v>2398</v>
      </c>
      <c r="D321" s="259"/>
      <c r="E321" s="260"/>
      <c r="F321" s="222"/>
      <c r="G321" s="222"/>
      <c r="H321" s="222"/>
      <c r="I321" s="222"/>
      <c r="J321" s="222"/>
      <c r="K321" s="222"/>
      <c r="L321" s="222"/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  <c r="W321" s="222"/>
      <c r="X321" s="222"/>
      <c r="Y321" s="213"/>
      <c r="Z321" s="213"/>
      <c r="AA321" s="213"/>
      <c r="AB321" s="213"/>
      <c r="AC321" s="213"/>
      <c r="AD321" s="213"/>
      <c r="AE321" s="213"/>
      <c r="AF321" s="213"/>
      <c r="AG321" s="213" t="s">
        <v>532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61" t="s">
        <v>2399</v>
      </c>
      <c r="D322" s="259"/>
      <c r="E322" s="260">
        <v>85.04</v>
      </c>
      <c r="F322" s="222"/>
      <c r="G322" s="222"/>
      <c r="H322" s="222"/>
      <c r="I322" s="222"/>
      <c r="J322" s="222"/>
      <c r="K322" s="222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  <c r="W322" s="222"/>
      <c r="X322" s="222"/>
      <c r="Y322" s="213"/>
      <c r="Z322" s="213"/>
      <c r="AA322" s="213"/>
      <c r="AB322" s="213"/>
      <c r="AC322" s="213"/>
      <c r="AD322" s="213"/>
      <c r="AE322" s="213"/>
      <c r="AF322" s="213"/>
      <c r="AG322" s="213" t="s">
        <v>532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34">
        <v>87</v>
      </c>
      <c r="B323" s="235" t="s">
        <v>2400</v>
      </c>
      <c r="C323" s="253" t="s">
        <v>2401</v>
      </c>
      <c r="D323" s="236" t="s">
        <v>511</v>
      </c>
      <c r="E323" s="237">
        <v>17.600000000000001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9">
        <v>0.105</v>
      </c>
      <c r="O323" s="239">
        <f>ROUND(E323*N323,2)</f>
        <v>1.85</v>
      </c>
      <c r="P323" s="239">
        <v>0</v>
      </c>
      <c r="Q323" s="239">
        <f>ROUND(E323*P323,2)</f>
        <v>0</v>
      </c>
      <c r="R323" s="239"/>
      <c r="S323" s="239" t="s">
        <v>374</v>
      </c>
      <c r="T323" s="240" t="s">
        <v>375</v>
      </c>
      <c r="U323" s="222">
        <v>0</v>
      </c>
      <c r="V323" s="222">
        <f>ROUND(E323*U323,2)</f>
        <v>0</v>
      </c>
      <c r="W323" s="222"/>
      <c r="X323" s="222" t="s">
        <v>376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377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61" t="s">
        <v>2159</v>
      </c>
      <c r="D324" s="259"/>
      <c r="E324" s="260"/>
      <c r="F324" s="222"/>
      <c r="G324" s="222"/>
      <c r="H324" s="222"/>
      <c r="I324" s="222"/>
      <c r="J324" s="222"/>
      <c r="K324" s="222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  <c r="W324" s="222"/>
      <c r="X324" s="222"/>
      <c r="Y324" s="213"/>
      <c r="Z324" s="213"/>
      <c r="AA324" s="213"/>
      <c r="AB324" s="213"/>
      <c r="AC324" s="213"/>
      <c r="AD324" s="213"/>
      <c r="AE324" s="213"/>
      <c r="AF324" s="213"/>
      <c r="AG324" s="213" t="s">
        <v>532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61" t="s">
        <v>2402</v>
      </c>
      <c r="D325" s="259"/>
      <c r="E325" s="260"/>
      <c r="F325" s="222"/>
      <c r="G325" s="222"/>
      <c r="H325" s="222"/>
      <c r="I325" s="222"/>
      <c r="J325" s="222"/>
      <c r="K325" s="222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  <c r="W325" s="222"/>
      <c r="X325" s="222"/>
      <c r="Y325" s="213"/>
      <c r="Z325" s="213"/>
      <c r="AA325" s="213"/>
      <c r="AB325" s="213"/>
      <c r="AC325" s="213"/>
      <c r="AD325" s="213"/>
      <c r="AE325" s="213"/>
      <c r="AF325" s="213"/>
      <c r="AG325" s="213" t="s">
        <v>532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61" t="s">
        <v>2403</v>
      </c>
      <c r="D326" s="259"/>
      <c r="E326" s="260"/>
      <c r="F326" s="222"/>
      <c r="G326" s="222"/>
      <c r="H326" s="222"/>
      <c r="I326" s="222"/>
      <c r="J326" s="222"/>
      <c r="K326" s="222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  <c r="W326" s="222"/>
      <c r="X326" s="222"/>
      <c r="Y326" s="213"/>
      <c r="Z326" s="213"/>
      <c r="AA326" s="213"/>
      <c r="AB326" s="213"/>
      <c r="AC326" s="213"/>
      <c r="AD326" s="213"/>
      <c r="AE326" s="213"/>
      <c r="AF326" s="213"/>
      <c r="AG326" s="213" t="s">
        <v>532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61" t="s">
        <v>2404</v>
      </c>
      <c r="D327" s="259"/>
      <c r="E327" s="260">
        <v>17.600000000000001</v>
      </c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  <c r="W327" s="222"/>
      <c r="X327" s="222"/>
      <c r="Y327" s="213"/>
      <c r="Z327" s="213"/>
      <c r="AA327" s="213"/>
      <c r="AB327" s="213"/>
      <c r="AC327" s="213"/>
      <c r="AD327" s="213"/>
      <c r="AE327" s="213"/>
      <c r="AF327" s="213"/>
      <c r="AG327" s="213" t="s">
        <v>532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ht="22.5" outlineLevel="1" x14ac:dyDescent="0.2">
      <c r="A328" s="234">
        <v>88</v>
      </c>
      <c r="B328" s="235" t="s">
        <v>2405</v>
      </c>
      <c r="C328" s="253" t="s">
        <v>2406</v>
      </c>
      <c r="D328" s="236" t="s">
        <v>511</v>
      </c>
      <c r="E328" s="237">
        <v>75.510000000000005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6.1199999999999997E-2</v>
      </c>
      <c r="O328" s="239">
        <f>ROUND(E328*N328,2)</f>
        <v>4.62</v>
      </c>
      <c r="P328" s="239">
        <v>0</v>
      </c>
      <c r="Q328" s="239">
        <f>ROUND(E328*P328,2)</f>
        <v>0</v>
      </c>
      <c r="R328" s="239"/>
      <c r="S328" s="239" t="s">
        <v>374</v>
      </c>
      <c r="T328" s="240" t="s">
        <v>375</v>
      </c>
      <c r="U328" s="222">
        <v>0.22600000000000001</v>
      </c>
      <c r="V328" s="222">
        <f>ROUND(E328*U328,2)</f>
        <v>17.07</v>
      </c>
      <c r="W328" s="222"/>
      <c r="X328" s="222" t="s">
        <v>376</v>
      </c>
      <c r="Y328" s="213"/>
      <c r="Z328" s="213"/>
      <c r="AA328" s="213"/>
      <c r="AB328" s="213"/>
      <c r="AC328" s="213"/>
      <c r="AD328" s="213"/>
      <c r="AE328" s="213"/>
      <c r="AF328" s="213"/>
      <c r="AG328" s="213" t="s">
        <v>377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61" t="s">
        <v>2159</v>
      </c>
      <c r="D329" s="259"/>
      <c r="E329" s="260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13"/>
      <c r="Z329" s="213"/>
      <c r="AA329" s="213"/>
      <c r="AB329" s="213"/>
      <c r="AC329" s="213"/>
      <c r="AD329" s="213"/>
      <c r="AE329" s="213"/>
      <c r="AF329" s="213"/>
      <c r="AG329" s="213" t="s">
        <v>532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61" t="s">
        <v>2407</v>
      </c>
      <c r="D330" s="259"/>
      <c r="E330" s="260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13"/>
      <c r="Z330" s="213"/>
      <c r="AA330" s="213"/>
      <c r="AB330" s="213"/>
      <c r="AC330" s="213"/>
      <c r="AD330" s="213"/>
      <c r="AE330" s="213"/>
      <c r="AF330" s="213"/>
      <c r="AG330" s="213" t="s">
        <v>532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20"/>
      <c r="B331" s="221"/>
      <c r="C331" s="261" t="s">
        <v>2408</v>
      </c>
      <c r="D331" s="259"/>
      <c r="E331" s="260">
        <v>75.510000000000005</v>
      </c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13"/>
      <c r="Z331" s="213"/>
      <c r="AA331" s="213"/>
      <c r="AB331" s="213"/>
      <c r="AC331" s="213"/>
      <c r="AD331" s="213"/>
      <c r="AE331" s="213"/>
      <c r="AF331" s="213"/>
      <c r="AG331" s="213" t="s">
        <v>532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x14ac:dyDescent="0.2">
      <c r="A332" s="224" t="s">
        <v>368</v>
      </c>
      <c r="B332" s="225" t="s">
        <v>97</v>
      </c>
      <c r="C332" s="251" t="s">
        <v>258</v>
      </c>
      <c r="D332" s="226"/>
      <c r="E332" s="227"/>
      <c r="F332" s="228"/>
      <c r="G332" s="228">
        <f>SUMIF(AG333:AG509,"&lt;&gt;NOR",G333:G509)</f>
        <v>0</v>
      </c>
      <c r="H332" s="228"/>
      <c r="I332" s="228">
        <f>SUM(I333:I509)</f>
        <v>0</v>
      </c>
      <c r="J332" s="228"/>
      <c r="K332" s="228">
        <f>SUM(K333:K509)</f>
        <v>0</v>
      </c>
      <c r="L332" s="228"/>
      <c r="M332" s="228">
        <f>SUM(M333:M509)</f>
        <v>0</v>
      </c>
      <c r="N332" s="228"/>
      <c r="O332" s="228">
        <f>SUM(O333:O509)</f>
        <v>10.42</v>
      </c>
      <c r="P332" s="228"/>
      <c r="Q332" s="228">
        <f>SUM(Q333:Q509)</f>
        <v>1231.6100000000001</v>
      </c>
      <c r="R332" s="228"/>
      <c r="S332" s="228"/>
      <c r="T332" s="229"/>
      <c r="U332" s="223"/>
      <c r="V332" s="223">
        <f>SUM(V333:V509)</f>
        <v>4426.1000000000013</v>
      </c>
      <c r="W332" s="223"/>
      <c r="X332" s="223"/>
      <c r="AG332" t="s">
        <v>370</v>
      </c>
    </row>
    <row r="333" spans="1:60" outlineLevel="1" x14ac:dyDescent="0.2">
      <c r="A333" s="234">
        <v>89</v>
      </c>
      <c r="B333" s="235" t="s">
        <v>2409</v>
      </c>
      <c r="C333" s="253" t="s">
        <v>2410</v>
      </c>
      <c r="D333" s="236" t="s">
        <v>511</v>
      </c>
      <c r="E333" s="237">
        <v>718.22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4.6999999999999999E-4</v>
      </c>
      <c r="O333" s="239">
        <f>ROUND(E333*N333,2)</f>
        <v>0.34</v>
      </c>
      <c r="P333" s="239">
        <v>0</v>
      </c>
      <c r="Q333" s="239">
        <f>ROUND(E333*P333,2)</f>
        <v>0</v>
      </c>
      <c r="R333" s="239"/>
      <c r="S333" s="239" t="s">
        <v>374</v>
      </c>
      <c r="T333" s="240" t="s">
        <v>375</v>
      </c>
      <c r="U333" s="222">
        <v>0</v>
      </c>
      <c r="V333" s="222">
        <f>ROUND(E333*U333,2)</f>
        <v>0</v>
      </c>
      <c r="W333" s="222"/>
      <c r="X333" s="222" t="s">
        <v>376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377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61" t="s">
        <v>2100</v>
      </c>
      <c r="D334" s="259"/>
      <c r="E334" s="260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13"/>
      <c r="Z334" s="213"/>
      <c r="AA334" s="213"/>
      <c r="AB334" s="213"/>
      <c r="AC334" s="213"/>
      <c r="AD334" s="213"/>
      <c r="AE334" s="213"/>
      <c r="AF334" s="213"/>
      <c r="AG334" s="213" t="s">
        <v>532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61" t="s">
        <v>2411</v>
      </c>
      <c r="D335" s="259"/>
      <c r="E335" s="260"/>
      <c r="F335" s="222"/>
      <c r="G335" s="222"/>
      <c r="H335" s="222"/>
      <c r="I335" s="222"/>
      <c r="J335" s="222"/>
      <c r="K335" s="222"/>
      <c r="L335" s="222"/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  <c r="W335" s="222"/>
      <c r="X335" s="222"/>
      <c r="Y335" s="213"/>
      <c r="Z335" s="213"/>
      <c r="AA335" s="213"/>
      <c r="AB335" s="213"/>
      <c r="AC335" s="213"/>
      <c r="AD335" s="213"/>
      <c r="AE335" s="213"/>
      <c r="AF335" s="213"/>
      <c r="AG335" s="213" t="s">
        <v>532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61" t="s">
        <v>2412</v>
      </c>
      <c r="D336" s="259"/>
      <c r="E336" s="260">
        <v>718.22</v>
      </c>
      <c r="F336" s="222"/>
      <c r="G336" s="222"/>
      <c r="H336" s="222"/>
      <c r="I336" s="222"/>
      <c r="J336" s="222"/>
      <c r="K336" s="222"/>
      <c r="L336" s="222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  <c r="W336" s="222"/>
      <c r="X336" s="222"/>
      <c r="Y336" s="213"/>
      <c r="Z336" s="213"/>
      <c r="AA336" s="213"/>
      <c r="AB336" s="213"/>
      <c r="AC336" s="213"/>
      <c r="AD336" s="213"/>
      <c r="AE336" s="213"/>
      <c r="AF336" s="213"/>
      <c r="AG336" s="213" t="s">
        <v>532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34">
        <v>90</v>
      </c>
      <c r="B337" s="235" t="s">
        <v>2413</v>
      </c>
      <c r="C337" s="253" t="s">
        <v>2414</v>
      </c>
      <c r="D337" s="236" t="s">
        <v>511</v>
      </c>
      <c r="E337" s="237">
        <v>1477.29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39"/>
      <c r="S337" s="239" t="s">
        <v>374</v>
      </c>
      <c r="T337" s="240" t="s">
        <v>375</v>
      </c>
      <c r="U337" s="222">
        <v>0</v>
      </c>
      <c r="V337" s="222">
        <f>ROUND(E337*U337,2)</f>
        <v>0</v>
      </c>
      <c r="W337" s="222"/>
      <c r="X337" s="222" t="s">
        <v>376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377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61" t="s">
        <v>2310</v>
      </c>
      <c r="D338" s="259"/>
      <c r="E338" s="260"/>
      <c r="F338" s="222"/>
      <c r="G338" s="222"/>
      <c r="H338" s="222"/>
      <c r="I338" s="222"/>
      <c r="J338" s="222"/>
      <c r="K338" s="222"/>
      <c r="L338" s="222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  <c r="W338" s="222"/>
      <c r="X338" s="222"/>
      <c r="Y338" s="213"/>
      <c r="Z338" s="213"/>
      <c r="AA338" s="213"/>
      <c r="AB338" s="213"/>
      <c r="AC338" s="213"/>
      <c r="AD338" s="213"/>
      <c r="AE338" s="213"/>
      <c r="AF338" s="213"/>
      <c r="AG338" s="213" t="s">
        <v>532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61" t="s">
        <v>2415</v>
      </c>
      <c r="D339" s="259"/>
      <c r="E339" s="260"/>
      <c r="F339" s="222"/>
      <c r="G339" s="222"/>
      <c r="H339" s="222"/>
      <c r="I339" s="222"/>
      <c r="J339" s="222"/>
      <c r="K339" s="222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  <c r="W339" s="222"/>
      <c r="X339" s="222"/>
      <c r="Y339" s="213"/>
      <c r="Z339" s="213"/>
      <c r="AA339" s="213"/>
      <c r="AB339" s="213"/>
      <c r="AC339" s="213"/>
      <c r="AD339" s="213"/>
      <c r="AE339" s="213"/>
      <c r="AF339" s="213"/>
      <c r="AG339" s="213" t="s">
        <v>532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61" t="s">
        <v>1644</v>
      </c>
      <c r="D340" s="259"/>
      <c r="E340" s="260"/>
      <c r="F340" s="222"/>
      <c r="G340" s="222"/>
      <c r="H340" s="222"/>
      <c r="I340" s="222"/>
      <c r="J340" s="222"/>
      <c r="K340" s="222"/>
      <c r="L340" s="222"/>
      <c r="M340" s="222"/>
      <c r="N340" s="222"/>
      <c r="O340" s="222"/>
      <c r="P340" s="222"/>
      <c r="Q340" s="222"/>
      <c r="R340" s="222"/>
      <c r="S340" s="222"/>
      <c r="T340" s="222"/>
      <c r="U340" s="222"/>
      <c r="V340" s="222"/>
      <c r="W340" s="222"/>
      <c r="X340" s="222"/>
      <c r="Y340" s="213"/>
      <c r="Z340" s="213"/>
      <c r="AA340" s="213"/>
      <c r="AB340" s="213"/>
      <c r="AC340" s="213"/>
      <c r="AD340" s="213"/>
      <c r="AE340" s="213"/>
      <c r="AF340" s="213"/>
      <c r="AG340" s="213" t="s">
        <v>532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61" t="s">
        <v>2416</v>
      </c>
      <c r="D341" s="259"/>
      <c r="E341" s="260"/>
      <c r="F341" s="222"/>
      <c r="G341" s="222"/>
      <c r="H341" s="222"/>
      <c r="I341" s="222"/>
      <c r="J341" s="222"/>
      <c r="K341" s="222"/>
      <c r="L341" s="222"/>
      <c r="M341" s="222"/>
      <c r="N341" s="222"/>
      <c r="O341" s="222"/>
      <c r="P341" s="222"/>
      <c r="Q341" s="222"/>
      <c r="R341" s="222"/>
      <c r="S341" s="222"/>
      <c r="T341" s="222"/>
      <c r="U341" s="222"/>
      <c r="V341" s="222"/>
      <c r="W341" s="222"/>
      <c r="X341" s="222"/>
      <c r="Y341" s="213"/>
      <c r="Z341" s="213"/>
      <c r="AA341" s="213"/>
      <c r="AB341" s="213"/>
      <c r="AC341" s="213"/>
      <c r="AD341" s="213"/>
      <c r="AE341" s="213"/>
      <c r="AF341" s="213"/>
      <c r="AG341" s="213" t="s">
        <v>532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61" t="s">
        <v>2417</v>
      </c>
      <c r="D342" s="259"/>
      <c r="E342" s="260">
        <v>1477.29</v>
      </c>
      <c r="F342" s="222"/>
      <c r="G342" s="222"/>
      <c r="H342" s="222"/>
      <c r="I342" s="222"/>
      <c r="J342" s="222"/>
      <c r="K342" s="222"/>
      <c r="L342" s="222"/>
      <c r="M342" s="222"/>
      <c r="N342" s="222"/>
      <c r="O342" s="222"/>
      <c r="P342" s="222"/>
      <c r="Q342" s="222"/>
      <c r="R342" s="222"/>
      <c r="S342" s="222"/>
      <c r="T342" s="222"/>
      <c r="U342" s="222"/>
      <c r="V342" s="222"/>
      <c r="W342" s="222"/>
      <c r="X342" s="222"/>
      <c r="Y342" s="213"/>
      <c r="Z342" s="213"/>
      <c r="AA342" s="213"/>
      <c r="AB342" s="213"/>
      <c r="AC342" s="213"/>
      <c r="AD342" s="213"/>
      <c r="AE342" s="213"/>
      <c r="AF342" s="213"/>
      <c r="AG342" s="213" t="s">
        <v>532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22.5" outlineLevel="1" x14ac:dyDescent="0.2">
      <c r="A343" s="234">
        <v>91</v>
      </c>
      <c r="B343" s="235" t="s">
        <v>2418</v>
      </c>
      <c r="C343" s="253" t="s">
        <v>2419</v>
      </c>
      <c r="D343" s="236" t="s">
        <v>511</v>
      </c>
      <c r="E343" s="237">
        <v>221593.5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9">
        <v>0</v>
      </c>
      <c r="O343" s="239">
        <f>ROUND(E343*N343,2)</f>
        <v>0</v>
      </c>
      <c r="P343" s="239">
        <v>0</v>
      </c>
      <c r="Q343" s="239">
        <f>ROUND(E343*P343,2)</f>
        <v>0</v>
      </c>
      <c r="R343" s="239"/>
      <c r="S343" s="239" t="s">
        <v>374</v>
      </c>
      <c r="T343" s="240" t="s">
        <v>375</v>
      </c>
      <c r="U343" s="222">
        <v>0</v>
      </c>
      <c r="V343" s="222">
        <f>ROUND(E343*U343,2)</f>
        <v>0</v>
      </c>
      <c r="W343" s="222"/>
      <c r="X343" s="222" t="s">
        <v>376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377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61" t="s">
        <v>2420</v>
      </c>
      <c r="D344" s="259"/>
      <c r="E344" s="260"/>
      <c r="F344" s="222"/>
      <c r="G344" s="222"/>
      <c r="H344" s="222"/>
      <c r="I344" s="222"/>
      <c r="J344" s="222"/>
      <c r="K344" s="222"/>
      <c r="L344" s="222"/>
      <c r="M344" s="222"/>
      <c r="N344" s="222"/>
      <c r="O344" s="222"/>
      <c r="P344" s="222"/>
      <c r="Q344" s="222"/>
      <c r="R344" s="222"/>
      <c r="S344" s="222"/>
      <c r="T344" s="222"/>
      <c r="U344" s="222"/>
      <c r="V344" s="222"/>
      <c r="W344" s="222"/>
      <c r="X344" s="222"/>
      <c r="Y344" s="213"/>
      <c r="Z344" s="213"/>
      <c r="AA344" s="213"/>
      <c r="AB344" s="213"/>
      <c r="AC344" s="213"/>
      <c r="AD344" s="213"/>
      <c r="AE344" s="213"/>
      <c r="AF344" s="213"/>
      <c r="AG344" s="213" t="s">
        <v>532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61" t="s">
        <v>2421</v>
      </c>
      <c r="D345" s="259"/>
      <c r="E345" s="260">
        <v>221593.5</v>
      </c>
      <c r="F345" s="222"/>
      <c r="G345" s="222"/>
      <c r="H345" s="222"/>
      <c r="I345" s="222"/>
      <c r="J345" s="222"/>
      <c r="K345" s="222"/>
      <c r="L345" s="222"/>
      <c r="M345" s="222"/>
      <c r="N345" s="222"/>
      <c r="O345" s="222"/>
      <c r="P345" s="222"/>
      <c r="Q345" s="222"/>
      <c r="R345" s="222"/>
      <c r="S345" s="222"/>
      <c r="T345" s="222"/>
      <c r="U345" s="222"/>
      <c r="V345" s="222"/>
      <c r="W345" s="222"/>
      <c r="X345" s="222"/>
      <c r="Y345" s="213"/>
      <c r="Z345" s="213"/>
      <c r="AA345" s="213"/>
      <c r="AB345" s="213"/>
      <c r="AC345" s="213"/>
      <c r="AD345" s="213"/>
      <c r="AE345" s="213"/>
      <c r="AF345" s="213"/>
      <c r="AG345" s="213" t="s">
        <v>532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ht="22.5" outlineLevel="1" x14ac:dyDescent="0.2">
      <c r="A346" s="241">
        <v>92</v>
      </c>
      <c r="B346" s="242" t="s">
        <v>2422</v>
      </c>
      <c r="C346" s="252" t="s">
        <v>2423</v>
      </c>
      <c r="D346" s="243" t="s">
        <v>511</v>
      </c>
      <c r="E346" s="244">
        <v>1477.29</v>
      </c>
      <c r="F346" s="245"/>
      <c r="G346" s="246">
        <f>ROUND(E346*F346,2)</f>
        <v>0</v>
      </c>
      <c r="H346" s="245"/>
      <c r="I346" s="246">
        <f>ROUND(E346*H346,2)</f>
        <v>0</v>
      </c>
      <c r="J346" s="245"/>
      <c r="K346" s="246">
        <f>ROUND(E346*J346,2)</f>
        <v>0</v>
      </c>
      <c r="L346" s="246">
        <v>21</v>
      </c>
      <c r="M346" s="246">
        <f>G346*(1+L346/100)</f>
        <v>0</v>
      </c>
      <c r="N346" s="246">
        <v>0</v>
      </c>
      <c r="O346" s="246">
        <f>ROUND(E346*N346,2)</f>
        <v>0</v>
      </c>
      <c r="P346" s="246">
        <v>0</v>
      </c>
      <c r="Q346" s="246">
        <f>ROUND(E346*P346,2)</f>
        <v>0</v>
      </c>
      <c r="R346" s="246"/>
      <c r="S346" s="246" t="s">
        <v>374</v>
      </c>
      <c r="T346" s="247" t="s">
        <v>375</v>
      </c>
      <c r="U346" s="222">
        <v>0</v>
      </c>
      <c r="V346" s="222">
        <f>ROUND(E346*U346,2)</f>
        <v>0</v>
      </c>
      <c r="W346" s="222"/>
      <c r="X346" s="222" t="s">
        <v>376</v>
      </c>
      <c r="Y346" s="213"/>
      <c r="Z346" s="213"/>
      <c r="AA346" s="213"/>
      <c r="AB346" s="213"/>
      <c r="AC346" s="213"/>
      <c r="AD346" s="213"/>
      <c r="AE346" s="213"/>
      <c r="AF346" s="213"/>
      <c r="AG346" s="213" t="s">
        <v>377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41">
        <v>93</v>
      </c>
      <c r="B347" s="242" t="s">
        <v>2424</v>
      </c>
      <c r="C347" s="252" t="s">
        <v>2425</v>
      </c>
      <c r="D347" s="243" t="s">
        <v>511</v>
      </c>
      <c r="E347" s="244">
        <v>1477.29</v>
      </c>
      <c r="F347" s="245"/>
      <c r="G347" s="246">
        <f>ROUND(E347*F347,2)</f>
        <v>0</v>
      </c>
      <c r="H347" s="245"/>
      <c r="I347" s="246">
        <f>ROUND(E347*H347,2)</f>
        <v>0</v>
      </c>
      <c r="J347" s="245"/>
      <c r="K347" s="246">
        <f>ROUND(E347*J347,2)</f>
        <v>0</v>
      </c>
      <c r="L347" s="246">
        <v>21</v>
      </c>
      <c r="M347" s="246">
        <f>G347*(1+L347/100)</f>
        <v>0</v>
      </c>
      <c r="N347" s="246">
        <v>0</v>
      </c>
      <c r="O347" s="246">
        <f>ROUND(E347*N347,2)</f>
        <v>0</v>
      </c>
      <c r="P347" s="246">
        <v>0</v>
      </c>
      <c r="Q347" s="246">
        <f>ROUND(E347*P347,2)</f>
        <v>0</v>
      </c>
      <c r="R347" s="246"/>
      <c r="S347" s="246" t="s">
        <v>374</v>
      </c>
      <c r="T347" s="247" t="s">
        <v>375</v>
      </c>
      <c r="U347" s="222">
        <v>0</v>
      </c>
      <c r="V347" s="222">
        <f>ROUND(E347*U347,2)</f>
        <v>0</v>
      </c>
      <c r="W347" s="222"/>
      <c r="X347" s="222" t="s">
        <v>376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377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34">
        <v>94</v>
      </c>
      <c r="B348" s="235" t="s">
        <v>2426</v>
      </c>
      <c r="C348" s="253" t="s">
        <v>2427</v>
      </c>
      <c r="D348" s="236" t="s">
        <v>511</v>
      </c>
      <c r="E348" s="237">
        <v>221593.5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0</v>
      </c>
      <c r="O348" s="239">
        <f>ROUND(E348*N348,2)</f>
        <v>0</v>
      </c>
      <c r="P348" s="239">
        <v>0</v>
      </c>
      <c r="Q348" s="239">
        <f>ROUND(E348*P348,2)</f>
        <v>0</v>
      </c>
      <c r="R348" s="239"/>
      <c r="S348" s="239" t="s">
        <v>374</v>
      </c>
      <c r="T348" s="240" t="s">
        <v>375</v>
      </c>
      <c r="U348" s="222">
        <v>0</v>
      </c>
      <c r="V348" s="222">
        <f>ROUND(E348*U348,2)</f>
        <v>0</v>
      </c>
      <c r="W348" s="222"/>
      <c r="X348" s="222" t="s">
        <v>376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377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61" t="s">
        <v>2420</v>
      </c>
      <c r="D349" s="259"/>
      <c r="E349" s="260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13"/>
      <c r="Z349" s="213"/>
      <c r="AA349" s="213"/>
      <c r="AB349" s="213"/>
      <c r="AC349" s="213"/>
      <c r="AD349" s="213"/>
      <c r="AE349" s="213"/>
      <c r="AF349" s="213"/>
      <c r="AG349" s="213" t="s">
        <v>532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61" t="s">
        <v>2421</v>
      </c>
      <c r="D350" s="259"/>
      <c r="E350" s="260">
        <v>221593.5</v>
      </c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13"/>
      <c r="Z350" s="213"/>
      <c r="AA350" s="213"/>
      <c r="AB350" s="213"/>
      <c r="AC350" s="213"/>
      <c r="AD350" s="213"/>
      <c r="AE350" s="213"/>
      <c r="AF350" s="213"/>
      <c r="AG350" s="213" t="s">
        <v>532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41">
        <v>95</v>
      </c>
      <c r="B351" s="242" t="s">
        <v>2428</v>
      </c>
      <c r="C351" s="252" t="s">
        <v>2429</v>
      </c>
      <c r="D351" s="243" t="s">
        <v>511</v>
      </c>
      <c r="E351" s="244">
        <v>1477.29</v>
      </c>
      <c r="F351" s="245"/>
      <c r="G351" s="246">
        <f>ROUND(E351*F351,2)</f>
        <v>0</v>
      </c>
      <c r="H351" s="245"/>
      <c r="I351" s="246">
        <f>ROUND(E351*H351,2)</f>
        <v>0</v>
      </c>
      <c r="J351" s="245"/>
      <c r="K351" s="246">
        <f>ROUND(E351*J351,2)</f>
        <v>0</v>
      </c>
      <c r="L351" s="246">
        <v>21</v>
      </c>
      <c r="M351" s="246">
        <f>G351*(1+L351/100)</f>
        <v>0</v>
      </c>
      <c r="N351" s="246">
        <v>0</v>
      </c>
      <c r="O351" s="246">
        <f>ROUND(E351*N351,2)</f>
        <v>0</v>
      </c>
      <c r="P351" s="246">
        <v>0</v>
      </c>
      <c r="Q351" s="246">
        <f>ROUND(E351*P351,2)</f>
        <v>0</v>
      </c>
      <c r="R351" s="246"/>
      <c r="S351" s="246" t="s">
        <v>374</v>
      </c>
      <c r="T351" s="247" t="s">
        <v>375</v>
      </c>
      <c r="U351" s="222">
        <v>0</v>
      </c>
      <c r="V351" s="222">
        <f>ROUND(E351*U351,2)</f>
        <v>0</v>
      </c>
      <c r="W351" s="222"/>
      <c r="X351" s="222" t="s">
        <v>376</v>
      </c>
      <c r="Y351" s="213"/>
      <c r="Z351" s="213"/>
      <c r="AA351" s="213"/>
      <c r="AB351" s="213"/>
      <c r="AC351" s="213"/>
      <c r="AD351" s="213"/>
      <c r="AE351" s="213"/>
      <c r="AF351" s="213"/>
      <c r="AG351" s="213" t="s">
        <v>377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ht="22.5" outlineLevel="1" x14ac:dyDescent="0.2">
      <c r="A352" s="234">
        <v>96</v>
      </c>
      <c r="B352" s="235" t="s">
        <v>2430</v>
      </c>
      <c r="C352" s="253" t="s">
        <v>2431</v>
      </c>
      <c r="D352" s="236" t="s">
        <v>511</v>
      </c>
      <c r="E352" s="237">
        <v>1271.46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1.2999999999999999E-4</v>
      </c>
      <c r="O352" s="239">
        <f>ROUND(E352*N352,2)</f>
        <v>0.17</v>
      </c>
      <c r="P352" s="239">
        <v>0</v>
      </c>
      <c r="Q352" s="239">
        <f>ROUND(E352*P352,2)</f>
        <v>0</v>
      </c>
      <c r="R352" s="239"/>
      <c r="S352" s="239" t="s">
        <v>374</v>
      </c>
      <c r="T352" s="240" t="s">
        <v>375</v>
      </c>
      <c r="U352" s="222">
        <v>0</v>
      </c>
      <c r="V352" s="222">
        <f>ROUND(E352*U352,2)</f>
        <v>0</v>
      </c>
      <c r="W352" s="222"/>
      <c r="X352" s="222" t="s">
        <v>376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377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61" t="s">
        <v>2432</v>
      </c>
      <c r="D353" s="259"/>
      <c r="E353" s="260"/>
      <c r="F353" s="222"/>
      <c r="G353" s="222"/>
      <c r="H353" s="222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  <c r="W353" s="222"/>
      <c r="X353" s="222"/>
      <c r="Y353" s="213"/>
      <c r="Z353" s="213"/>
      <c r="AA353" s="213"/>
      <c r="AB353" s="213"/>
      <c r="AC353" s="213"/>
      <c r="AD353" s="213"/>
      <c r="AE353" s="213"/>
      <c r="AF353" s="213"/>
      <c r="AG353" s="213" t="s">
        <v>532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/>
      <c r="B354" s="221"/>
      <c r="C354" s="261" t="s">
        <v>2433</v>
      </c>
      <c r="D354" s="259"/>
      <c r="E354" s="260">
        <v>1271.46</v>
      </c>
      <c r="F354" s="222"/>
      <c r="G354" s="222"/>
      <c r="H354" s="222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  <c r="W354" s="222"/>
      <c r="X354" s="222"/>
      <c r="Y354" s="213"/>
      <c r="Z354" s="213"/>
      <c r="AA354" s="213"/>
      <c r="AB354" s="213"/>
      <c r="AC354" s="213"/>
      <c r="AD354" s="213"/>
      <c r="AE354" s="213"/>
      <c r="AF354" s="213"/>
      <c r="AG354" s="213" t="s">
        <v>532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56.25" outlineLevel="1" x14ac:dyDescent="0.2">
      <c r="A355" s="234">
        <v>97</v>
      </c>
      <c r="B355" s="235" t="s">
        <v>2434</v>
      </c>
      <c r="C355" s="253" t="s">
        <v>2435</v>
      </c>
      <c r="D355" s="236" t="s">
        <v>511</v>
      </c>
      <c r="E355" s="237">
        <v>2700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9">
        <v>4.0000000000000003E-5</v>
      </c>
      <c r="O355" s="239">
        <f>ROUND(E355*N355,2)</f>
        <v>0.11</v>
      </c>
      <c r="P355" s="239">
        <v>0</v>
      </c>
      <c r="Q355" s="239">
        <f>ROUND(E355*P355,2)</f>
        <v>0</v>
      </c>
      <c r="R355" s="239"/>
      <c r="S355" s="239" t="s">
        <v>374</v>
      </c>
      <c r="T355" s="240" t="s">
        <v>375</v>
      </c>
      <c r="U355" s="222">
        <v>0.308</v>
      </c>
      <c r="V355" s="222">
        <f>ROUND(E355*U355,2)</f>
        <v>831.6</v>
      </c>
      <c r="W355" s="222"/>
      <c r="X355" s="222" t="s">
        <v>376</v>
      </c>
      <c r="Y355" s="213"/>
      <c r="Z355" s="213"/>
      <c r="AA355" s="213"/>
      <c r="AB355" s="213"/>
      <c r="AC355" s="213"/>
      <c r="AD355" s="213"/>
      <c r="AE355" s="213"/>
      <c r="AF355" s="213"/>
      <c r="AG355" s="213" t="s">
        <v>377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ht="22.5" outlineLevel="1" x14ac:dyDescent="0.2">
      <c r="A356" s="220"/>
      <c r="B356" s="221"/>
      <c r="C356" s="254" t="s">
        <v>2436</v>
      </c>
      <c r="D356" s="248"/>
      <c r="E356" s="248"/>
      <c r="F356" s="248"/>
      <c r="G356" s="248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  <c r="W356" s="222"/>
      <c r="X356" s="222"/>
      <c r="Y356" s="213"/>
      <c r="Z356" s="213"/>
      <c r="AA356" s="213"/>
      <c r="AB356" s="213"/>
      <c r="AC356" s="213"/>
      <c r="AD356" s="213"/>
      <c r="AE356" s="213"/>
      <c r="AF356" s="213"/>
      <c r="AG356" s="213" t="s">
        <v>392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62" t="str">
        <f>C356</f>
        <v>zárubněmi, umytí a vyčištění jiných zasklených a natíraných ploch a zařizovacích předmětů před předáním do užívání světlá výška podlaží do 4 m</v>
      </c>
      <c r="BB356" s="213"/>
      <c r="BC356" s="213"/>
      <c r="BD356" s="213"/>
      <c r="BE356" s="213"/>
      <c r="BF356" s="213"/>
      <c r="BG356" s="213"/>
      <c r="BH356" s="213"/>
    </row>
    <row r="357" spans="1:60" ht="22.5" outlineLevel="1" x14ac:dyDescent="0.2">
      <c r="A357" s="220"/>
      <c r="B357" s="221"/>
      <c r="C357" s="255" t="s">
        <v>2436</v>
      </c>
      <c r="D357" s="249"/>
      <c r="E357" s="249"/>
      <c r="F357" s="249"/>
      <c r="G357" s="249"/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  <c r="W357" s="222"/>
      <c r="X357" s="222"/>
      <c r="Y357" s="213"/>
      <c r="Z357" s="213"/>
      <c r="AA357" s="213"/>
      <c r="AB357" s="213"/>
      <c r="AC357" s="213"/>
      <c r="AD357" s="213"/>
      <c r="AE357" s="213"/>
      <c r="AF357" s="213"/>
      <c r="AG357" s="213" t="s">
        <v>392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62" t="str">
        <f>C357</f>
        <v>zárubněmi, umytí a vyčištění jiných zasklených a natíraných ploch a zařizovacích předmětů před předáním do užívání světlá výška podlaží do 4 m</v>
      </c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34">
        <v>98</v>
      </c>
      <c r="B358" s="235" t="s">
        <v>2437</v>
      </c>
      <c r="C358" s="253" t="s">
        <v>2438</v>
      </c>
      <c r="D358" s="236" t="s">
        <v>511</v>
      </c>
      <c r="E358" s="237">
        <v>194.91800000000001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0</v>
      </c>
      <c r="O358" s="239">
        <f>ROUND(E358*N358,2)</f>
        <v>0</v>
      </c>
      <c r="P358" s="239">
        <v>0.13100000000000001</v>
      </c>
      <c r="Q358" s="239">
        <f>ROUND(E358*P358,2)</f>
        <v>25.53</v>
      </c>
      <c r="R358" s="239"/>
      <c r="S358" s="239" t="s">
        <v>374</v>
      </c>
      <c r="T358" s="240" t="s">
        <v>375</v>
      </c>
      <c r="U358" s="222">
        <v>0.20699999999999999</v>
      </c>
      <c r="V358" s="222">
        <f>ROUND(E358*U358,2)</f>
        <v>40.35</v>
      </c>
      <c r="W358" s="222"/>
      <c r="X358" s="222" t="s">
        <v>376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377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61" t="s">
        <v>2159</v>
      </c>
      <c r="D359" s="259"/>
      <c r="E359" s="260"/>
      <c r="F359" s="222"/>
      <c r="G359" s="222"/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  <c r="W359" s="222"/>
      <c r="X359" s="222"/>
      <c r="Y359" s="213"/>
      <c r="Z359" s="213"/>
      <c r="AA359" s="213"/>
      <c r="AB359" s="213"/>
      <c r="AC359" s="213"/>
      <c r="AD359" s="213"/>
      <c r="AE359" s="213"/>
      <c r="AF359" s="213"/>
      <c r="AG359" s="213" t="s">
        <v>532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61" t="s">
        <v>2439</v>
      </c>
      <c r="D360" s="259"/>
      <c r="E360" s="260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13"/>
      <c r="Z360" s="213"/>
      <c r="AA360" s="213"/>
      <c r="AB360" s="213"/>
      <c r="AC360" s="213"/>
      <c r="AD360" s="213"/>
      <c r="AE360" s="213"/>
      <c r="AF360" s="213"/>
      <c r="AG360" s="213" t="s">
        <v>532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61" t="s">
        <v>2440</v>
      </c>
      <c r="D361" s="259"/>
      <c r="E361" s="260"/>
      <c r="F361" s="222"/>
      <c r="G361" s="222"/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  <c r="W361" s="222"/>
      <c r="X361" s="222"/>
      <c r="Y361" s="213"/>
      <c r="Z361" s="213"/>
      <c r="AA361" s="213"/>
      <c r="AB361" s="213"/>
      <c r="AC361" s="213"/>
      <c r="AD361" s="213"/>
      <c r="AE361" s="213"/>
      <c r="AF361" s="213"/>
      <c r="AG361" s="213" t="s">
        <v>532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61" t="s">
        <v>2441</v>
      </c>
      <c r="D362" s="259"/>
      <c r="E362" s="260">
        <v>194.92</v>
      </c>
      <c r="F362" s="222"/>
      <c r="G362" s="222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13"/>
      <c r="Z362" s="213"/>
      <c r="AA362" s="213"/>
      <c r="AB362" s="213"/>
      <c r="AC362" s="213"/>
      <c r="AD362" s="213"/>
      <c r="AE362" s="213"/>
      <c r="AF362" s="213"/>
      <c r="AG362" s="213" t="s">
        <v>532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34">
        <v>99</v>
      </c>
      <c r="B363" s="235" t="s">
        <v>2442</v>
      </c>
      <c r="C363" s="253" t="s">
        <v>2438</v>
      </c>
      <c r="D363" s="236" t="s">
        <v>511</v>
      </c>
      <c r="E363" s="237">
        <v>307.39600000000002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0</v>
      </c>
      <c r="O363" s="239">
        <f>ROUND(E363*N363,2)</f>
        <v>0</v>
      </c>
      <c r="P363" s="239">
        <v>0.26100000000000001</v>
      </c>
      <c r="Q363" s="239">
        <f>ROUND(E363*P363,2)</f>
        <v>80.23</v>
      </c>
      <c r="R363" s="239"/>
      <c r="S363" s="239" t="s">
        <v>374</v>
      </c>
      <c r="T363" s="240" t="s">
        <v>375</v>
      </c>
      <c r="U363" s="222">
        <v>0.25800000000000001</v>
      </c>
      <c r="V363" s="222">
        <f>ROUND(E363*U363,2)</f>
        <v>79.31</v>
      </c>
      <c r="W363" s="222"/>
      <c r="X363" s="222" t="s">
        <v>376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377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61" t="s">
        <v>2159</v>
      </c>
      <c r="D364" s="259"/>
      <c r="E364" s="260"/>
      <c r="F364" s="222"/>
      <c r="G364" s="222"/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13"/>
      <c r="Z364" s="213"/>
      <c r="AA364" s="213"/>
      <c r="AB364" s="213"/>
      <c r="AC364" s="213"/>
      <c r="AD364" s="213"/>
      <c r="AE364" s="213"/>
      <c r="AF364" s="213"/>
      <c r="AG364" s="213" t="s">
        <v>532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61" t="s">
        <v>2443</v>
      </c>
      <c r="D365" s="259"/>
      <c r="E365" s="260"/>
      <c r="F365" s="222"/>
      <c r="G365" s="222"/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  <c r="W365" s="222"/>
      <c r="X365" s="222"/>
      <c r="Y365" s="213"/>
      <c r="Z365" s="213"/>
      <c r="AA365" s="213"/>
      <c r="AB365" s="213"/>
      <c r="AC365" s="213"/>
      <c r="AD365" s="213"/>
      <c r="AE365" s="213"/>
      <c r="AF365" s="213"/>
      <c r="AG365" s="213" t="s">
        <v>532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61" t="s">
        <v>2444</v>
      </c>
      <c r="D366" s="259"/>
      <c r="E366" s="260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13"/>
      <c r="Z366" s="213"/>
      <c r="AA366" s="213"/>
      <c r="AB366" s="213"/>
      <c r="AC366" s="213"/>
      <c r="AD366" s="213"/>
      <c r="AE366" s="213"/>
      <c r="AF366" s="213"/>
      <c r="AG366" s="213" t="s">
        <v>532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61" t="s">
        <v>2445</v>
      </c>
      <c r="D367" s="259"/>
      <c r="E367" s="260">
        <v>307.39999999999998</v>
      </c>
      <c r="F367" s="222"/>
      <c r="G367" s="222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  <c r="W367" s="222"/>
      <c r="X367" s="222"/>
      <c r="Y367" s="213"/>
      <c r="Z367" s="213"/>
      <c r="AA367" s="213"/>
      <c r="AB367" s="213"/>
      <c r="AC367" s="213"/>
      <c r="AD367" s="213"/>
      <c r="AE367" s="213"/>
      <c r="AF367" s="213"/>
      <c r="AG367" s="213" t="s">
        <v>532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ht="22.5" outlineLevel="1" x14ac:dyDescent="0.2">
      <c r="A368" s="234">
        <v>100</v>
      </c>
      <c r="B368" s="235" t="s">
        <v>2446</v>
      </c>
      <c r="C368" s="253" t="s">
        <v>2447</v>
      </c>
      <c r="D368" s="236" t="s">
        <v>1188</v>
      </c>
      <c r="E368" s="237">
        <v>117.169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0</v>
      </c>
      <c r="O368" s="239">
        <f>ROUND(E368*N368,2)</f>
        <v>0</v>
      </c>
      <c r="P368" s="239">
        <v>1.8</v>
      </c>
      <c r="Q368" s="239">
        <f>ROUND(E368*P368,2)</f>
        <v>210.9</v>
      </c>
      <c r="R368" s="239"/>
      <c r="S368" s="239" t="s">
        <v>374</v>
      </c>
      <c r="T368" s="240" t="s">
        <v>375</v>
      </c>
      <c r="U368" s="222">
        <v>1.52</v>
      </c>
      <c r="V368" s="222">
        <f>ROUND(E368*U368,2)</f>
        <v>178.1</v>
      </c>
      <c r="W368" s="222"/>
      <c r="X368" s="222" t="s">
        <v>376</v>
      </c>
      <c r="Y368" s="213"/>
      <c r="Z368" s="213"/>
      <c r="AA368" s="213"/>
      <c r="AB368" s="213"/>
      <c r="AC368" s="213"/>
      <c r="AD368" s="213"/>
      <c r="AE368" s="213"/>
      <c r="AF368" s="213"/>
      <c r="AG368" s="213" t="s">
        <v>377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61" t="s">
        <v>2100</v>
      </c>
      <c r="D369" s="259"/>
      <c r="E369" s="260"/>
      <c r="F369" s="222"/>
      <c r="G369" s="222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  <c r="W369" s="222"/>
      <c r="X369" s="222"/>
      <c r="Y369" s="213"/>
      <c r="Z369" s="213"/>
      <c r="AA369" s="213"/>
      <c r="AB369" s="213"/>
      <c r="AC369" s="213"/>
      <c r="AD369" s="213"/>
      <c r="AE369" s="213"/>
      <c r="AF369" s="213"/>
      <c r="AG369" s="213" t="s">
        <v>532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61" t="s">
        <v>2448</v>
      </c>
      <c r="D370" s="259"/>
      <c r="E370" s="260"/>
      <c r="F370" s="222"/>
      <c r="G370" s="222"/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  <c r="W370" s="222"/>
      <c r="X370" s="222"/>
      <c r="Y370" s="213"/>
      <c r="Z370" s="213"/>
      <c r="AA370" s="213"/>
      <c r="AB370" s="213"/>
      <c r="AC370" s="213"/>
      <c r="AD370" s="213"/>
      <c r="AE370" s="213"/>
      <c r="AF370" s="213"/>
      <c r="AG370" s="213" t="s">
        <v>532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61" t="s">
        <v>2449</v>
      </c>
      <c r="D371" s="259"/>
      <c r="E371" s="260"/>
      <c r="F371" s="222"/>
      <c r="G371" s="222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  <c r="W371" s="222"/>
      <c r="X371" s="222"/>
      <c r="Y371" s="213"/>
      <c r="Z371" s="213"/>
      <c r="AA371" s="213"/>
      <c r="AB371" s="213"/>
      <c r="AC371" s="213"/>
      <c r="AD371" s="213"/>
      <c r="AE371" s="213"/>
      <c r="AF371" s="213"/>
      <c r="AG371" s="213" t="s">
        <v>532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20"/>
      <c r="B372" s="221"/>
      <c r="C372" s="261" t="s">
        <v>2450</v>
      </c>
      <c r="D372" s="259"/>
      <c r="E372" s="260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13"/>
      <c r="Z372" s="213"/>
      <c r="AA372" s="213"/>
      <c r="AB372" s="213"/>
      <c r="AC372" s="213"/>
      <c r="AD372" s="213"/>
      <c r="AE372" s="213"/>
      <c r="AF372" s="213"/>
      <c r="AG372" s="213" t="s">
        <v>532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61" t="s">
        <v>2451</v>
      </c>
      <c r="D373" s="259"/>
      <c r="E373" s="260"/>
      <c r="F373" s="222"/>
      <c r="G373" s="222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  <c r="W373" s="222"/>
      <c r="X373" s="222"/>
      <c r="Y373" s="213"/>
      <c r="Z373" s="213"/>
      <c r="AA373" s="213"/>
      <c r="AB373" s="213"/>
      <c r="AC373" s="213"/>
      <c r="AD373" s="213"/>
      <c r="AE373" s="213"/>
      <c r="AF373" s="213"/>
      <c r="AG373" s="213" t="s">
        <v>532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61" t="s">
        <v>2452</v>
      </c>
      <c r="D374" s="259"/>
      <c r="E374" s="260"/>
      <c r="F374" s="222"/>
      <c r="G374" s="222"/>
      <c r="H374" s="222"/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  <c r="W374" s="222"/>
      <c r="X374" s="222"/>
      <c r="Y374" s="213"/>
      <c r="Z374" s="213"/>
      <c r="AA374" s="213"/>
      <c r="AB374" s="213"/>
      <c r="AC374" s="213"/>
      <c r="AD374" s="213"/>
      <c r="AE374" s="213"/>
      <c r="AF374" s="213"/>
      <c r="AG374" s="213" t="s">
        <v>532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61" t="s">
        <v>2453</v>
      </c>
      <c r="D375" s="259"/>
      <c r="E375" s="260"/>
      <c r="F375" s="222"/>
      <c r="G375" s="222"/>
      <c r="H375" s="222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  <c r="W375" s="222"/>
      <c r="X375" s="222"/>
      <c r="Y375" s="213"/>
      <c r="Z375" s="213"/>
      <c r="AA375" s="213"/>
      <c r="AB375" s="213"/>
      <c r="AC375" s="213"/>
      <c r="AD375" s="213"/>
      <c r="AE375" s="213"/>
      <c r="AF375" s="213"/>
      <c r="AG375" s="213" t="s">
        <v>532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20"/>
      <c r="B376" s="221"/>
      <c r="C376" s="261" t="s">
        <v>2454</v>
      </c>
      <c r="D376" s="259"/>
      <c r="E376" s="260"/>
      <c r="F376" s="222"/>
      <c r="G376" s="222"/>
      <c r="H376" s="222"/>
      <c r="I376" s="222"/>
      <c r="J376" s="222"/>
      <c r="K376" s="22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  <c r="W376" s="222"/>
      <c r="X376" s="222"/>
      <c r="Y376" s="213"/>
      <c r="Z376" s="213"/>
      <c r="AA376" s="213"/>
      <c r="AB376" s="213"/>
      <c r="AC376" s="213"/>
      <c r="AD376" s="213"/>
      <c r="AE376" s="213"/>
      <c r="AF376" s="213"/>
      <c r="AG376" s="213" t="s">
        <v>532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61" t="s">
        <v>2455</v>
      </c>
      <c r="D377" s="259"/>
      <c r="E377" s="260"/>
      <c r="F377" s="222"/>
      <c r="G377" s="222"/>
      <c r="H377" s="222"/>
      <c r="I377" s="222"/>
      <c r="J377" s="222"/>
      <c r="K377" s="22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  <c r="W377" s="222"/>
      <c r="X377" s="222"/>
      <c r="Y377" s="213"/>
      <c r="Z377" s="213"/>
      <c r="AA377" s="213"/>
      <c r="AB377" s="213"/>
      <c r="AC377" s="213"/>
      <c r="AD377" s="213"/>
      <c r="AE377" s="213"/>
      <c r="AF377" s="213"/>
      <c r="AG377" s="213" t="s">
        <v>532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61" t="s">
        <v>2456</v>
      </c>
      <c r="D378" s="259"/>
      <c r="E378" s="260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  <c r="W378" s="222"/>
      <c r="X378" s="222"/>
      <c r="Y378" s="213"/>
      <c r="Z378" s="213"/>
      <c r="AA378" s="213"/>
      <c r="AB378" s="213"/>
      <c r="AC378" s="213"/>
      <c r="AD378" s="213"/>
      <c r="AE378" s="213"/>
      <c r="AF378" s="213"/>
      <c r="AG378" s="213" t="s">
        <v>532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61" t="s">
        <v>1644</v>
      </c>
      <c r="D379" s="259"/>
      <c r="E379" s="260"/>
      <c r="F379" s="222"/>
      <c r="G379" s="222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  <c r="W379" s="222"/>
      <c r="X379" s="222"/>
      <c r="Y379" s="213"/>
      <c r="Z379" s="213"/>
      <c r="AA379" s="213"/>
      <c r="AB379" s="213"/>
      <c r="AC379" s="213"/>
      <c r="AD379" s="213"/>
      <c r="AE379" s="213"/>
      <c r="AF379" s="213"/>
      <c r="AG379" s="213" t="s">
        <v>532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20"/>
      <c r="B380" s="221"/>
      <c r="C380" s="261" t="s">
        <v>2457</v>
      </c>
      <c r="D380" s="259"/>
      <c r="E380" s="260"/>
      <c r="F380" s="222"/>
      <c r="G380" s="222"/>
      <c r="H380" s="222"/>
      <c r="I380" s="222"/>
      <c r="J380" s="222"/>
      <c r="K380" s="222"/>
      <c r="L380" s="222"/>
      <c r="M380" s="222"/>
      <c r="N380" s="222"/>
      <c r="O380" s="222"/>
      <c r="P380" s="222"/>
      <c r="Q380" s="222"/>
      <c r="R380" s="222"/>
      <c r="S380" s="222"/>
      <c r="T380" s="222"/>
      <c r="U380" s="222"/>
      <c r="V380" s="222"/>
      <c r="W380" s="222"/>
      <c r="X380" s="222"/>
      <c r="Y380" s="213"/>
      <c r="Z380" s="213"/>
      <c r="AA380" s="213"/>
      <c r="AB380" s="213"/>
      <c r="AC380" s="213"/>
      <c r="AD380" s="213"/>
      <c r="AE380" s="213"/>
      <c r="AF380" s="213"/>
      <c r="AG380" s="213" t="s">
        <v>532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61" t="s">
        <v>2458</v>
      </c>
      <c r="D381" s="259"/>
      <c r="E381" s="260">
        <v>117.17</v>
      </c>
      <c r="F381" s="222"/>
      <c r="G381" s="222"/>
      <c r="H381" s="222"/>
      <c r="I381" s="222"/>
      <c r="J381" s="222"/>
      <c r="K381" s="222"/>
      <c r="L381" s="222"/>
      <c r="M381" s="222"/>
      <c r="N381" s="222"/>
      <c r="O381" s="222"/>
      <c r="P381" s="222"/>
      <c r="Q381" s="222"/>
      <c r="R381" s="222"/>
      <c r="S381" s="222"/>
      <c r="T381" s="222"/>
      <c r="U381" s="222"/>
      <c r="V381" s="222"/>
      <c r="W381" s="222"/>
      <c r="X381" s="222"/>
      <c r="Y381" s="213"/>
      <c r="Z381" s="213"/>
      <c r="AA381" s="213"/>
      <c r="AB381" s="213"/>
      <c r="AC381" s="213"/>
      <c r="AD381" s="213"/>
      <c r="AE381" s="213"/>
      <c r="AF381" s="213"/>
      <c r="AG381" s="213" t="s">
        <v>532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ht="22.5" outlineLevel="1" x14ac:dyDescent="0.2">
      <c r="A382" s="234">
        <v>101</v>
      </c>
      <c r="B382" s="235" t="s">
        <v>2459</v>
      </c>
      <c r="C382" s="253" t="s">
        <v>2460</v>
      </c>
      <c r="D382" s="236" t="s">
        <v>1188</v>
      </c>
      <c r="E382" s="237">
        <v>23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0</v>
      </c>
      <c r="O382" s="239">
        <f>ROUND(E382*N382,2)</f>
        <v>0</v>
      </c>
      <c r="P382" s="239">
        <v>1.671</v>
      </c>
      <c r="Q382" s="239">
        <f>ROUND(E382*P382,2)</f>
        <v>38.43</v>
      </c>
      <c r="R382" s="239"/>
      <c r="S382" s="239" t="s">
        <v>374</v>
      </c>
      <c r="T382" s="240" t="s">
        <v>375</v>
      </c>
      <c r="U382" s="222">
        <v>2.79</v>
      </c>
      <c r="V382" s="222">
        <f>ROUND(E382*U382,2)</f>
        <v>64.17</v>
      </c>
      <c r="W382" s="222"/>
      <c r="X382" s="222" t="s">
        <v>376</v>
      </c>
      <c r="Y382" s="213"/>
      <c r="Z382" s="213"/>
      <c r="AA382" s="213"/>
      <c r="AB382" s="213"/>
      <c r="AC382" s="213"/>
      <c r="AD382" s="213"/>
      <c r="AE382" s="213"/>
      <c r="AF382" s="213"/>
      <c r="AG382" s="213" t="s">
        <v>377</v>
      </c>
      <c r="AH382" s="213"/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61" t="s">
        <v>2461</v>
      </c>
      <c r="D383" s="259"/>
      <c r="E383" s="260"/>
      <c r="F383" s="222"/>
      <c r="G383" s="222"/>
      <c r="H383" s="222"/>
      <c r="I383" s="222"/>
      <c r="J383" s="222"/>
      <c r="K383" s="222"/>
      <c r="L383" s="222"/>
      <c r="M383" s="222"/>
      <c r="N383" s="222"/>
      <c r="O383" s="222"/>
      <c r="P383" s="222"/>
      <c r="Q383" s="222"/>
      <c r="R383" s="222"/>
      <c r="S383" s="222"/>
      <c r="T383" s="222"/>
      <c r="U383" s="222"/>
      <c r="V383" s="222"/>
      <c r="W383" s="222"/>
      <c r="X383" s="222"/>
      <c r="Y383" s="213"/>
      <c r="Z383" s="213"/>
      <c r="AA383" s="213"/>
      <c r="AB383" s="213"/>
      <c r="AC383" s="213"/>
      <c r="AD383" s="213"/>
      <c r="AE383" s="213"/>
      <c r="AF383" s="213"/>
      <c r="AG383" s="213" t="s">
        <v>532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20"/>
      <c r="B384" s="221"/>
      <c r="C384" s="261" t="s">
        <v>69</v>
      </c>
      <c r="D384" s="259"/>
      <c r="E384" s="260">
        <v>23</v>
      </c>
      <c r="F384" s="222"/>
      <c r="G384" s="222"/>
      <c r="H384" s="222"/>
      <c r="I384" s="222"/>
      <c r="J384" s="222"/>
      <c r="K384" s="222"/>
      <c r="L384" s="222"/>
      <c r="M384" s="222"/>
      <c r="N384" s="222"/>
      <c r="O384" s="222"/>
      <c r="P384" s="222"/>
      <c r="Q384" s="222"/>
      <c r="R384" s="222"/>
      <c r="S384" s="222"/>
      <c r="T384" s="222"/>
      <c r="U384" s="222"/>
      <c r="V384" s="222"/>
      <c r="W384" s="222"/>
      <c r="X384" s="222"/>
      <c r="Y384" s="213"/>
      <c r="Z384" s="213"/>
      <c r="AA384" s="213"/>
      <c r="AB384" s="213"/>
      <c r="AC384" s="213"/>
      <c r="AD384" s="213"/>
      <c r="AE384" s="213"/>
      <c r="AF384" s="213"/>
      <c r="AG384" s="213" t="s">
        <v>532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ht="22.5" outlineLevel="1" x14ac:dyDescent="0.2">
      <c r="A385" s="234">
        <v>102</v>
      </c>
      <c r="B385" s="235" t="s">
        <v>2462</v>
      </c>
      <c r="C385" s="253" t="s">
        <v>2463</v>
      </c>
      <c r="D385" s="236" t="s">
        <v>511</v>
      </c>
      <c r="E385" s="237">
        <v>181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9">
        <v>0</v>
      </c>
      <c r="O385" s="239">
        <f>ROUND(E385*N385,2)</f>
        <v>0</v>
      </c>
      <c r="P385" s="239">
        <v>0.83699999999999997</v>
      </c>
      <c r="Q385" s="239">
        <f>ROUND(E385*P385,2)</f>
        <v>151.5</v>
      </c>
      <c r="R385" s="239"/>
      <c r="S385" s="239" t="s">
        <v>374</v>
      </c>
      <c r="T385" s="240" t="s">
        <v>375</v>
      </c>
      <c r="U385" s="222">
        <v>0.68400000000000005</v>
      </c>
      <c r="V385" s="222">
        <f>ROUND(E385*U385,2)</f>
        <v>123.8</v>
      </c>
      <c r="W385" s="222"/>
      <c r="X385" s="222" t="s">
        <v>376</v>
      </c>
      <c r="Y385" s="213"/>
      <c r="Z385" s="213"/>
      <c r="AA385" s="213"/>
      <c r="AB385" s="213"/>
      <c r="AC385" s="213"/>
      <c r="AD385" s="213"/>
      <c r="AE385" s="213"/>
      <c r="AF385" s="213"/>
      <c r="AG385" s="213" t="s">
        <v>377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61" t="s">
        <v>2464</v>
      </c>
      <c r="D386" s="259"/>
      <c r="E386" s="260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13"/>
      <c r="Z386" s="213"/>
      <c r="AA386" s="213"/>
      <c r="AB386" s="213"/>
      <c r="AC386" s="213"/>
      <c r="AD386" s="213"/>
      <c r="AE386" s="213"/>
      <c r="AF386" s="213"/>
      <c r="AG386" s="213" t="s">
        <v>532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61" t="s">
        <v>2465</v>
      </c>
      <c r="D387" s="259"/>
      <c r="E387" s="260">
        <v>181</v>
      </c>
      <c r="F387" s="222"/>
      <c r="G387" s="222"/>
      <c r="H387" s="222"/>
      <c r="I387" s="222"/>
      <c r="J387" s="222"/>
      <c r="K387" s="222"/>
      <c r="L387" s="222"/>
      <c r="M387" s="222"/>
      <c r="N387" s="222"/>
      <c r="O387" s="222"/>
      <c r="P387" s="222"/>
      <c r="Q387" s="222"/>
      <c r="R387" s="222"/>
      <c r="S387" s="222"/>
      <c r="T387" s="222"/>
      <c r="U387" s="222"/>
      <c r="V387" s="222"/>
      <c r="W387" s="222"/>
      <c r="X387" s="222"/>
      <c r="Y387" s="213"/>
      <c r="Z387" s="213"/>
      <c r="AA387" s="213"/>
      <c r="AB387" s="213"/>
      <c r="AC387" s="213"/>
      <c r="AD387" s="213"/>
      <c r="AE387" s="213"/>
      <c r="AF387" s="213"/>
      <c r="AG387" s="213" t="s">
        <v>532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22.5" outlineLevel="1" x14ac:dyDescent="0.2">
      <c r="A388" s="234">
        <v>103</v>
      </c>
      <c r="B388" s="235" t="s">
        <v>2466</v>
      </c>
      <c r="C388" s="253" t="s">
        <v>2467</v>
      </c>
      <c r="D388" s="236" t="s">
        <v>1188</v>
      </c>
      <c r="E388" s="237">
        <v>63.103000000000002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0</v>
      </c>
      <c r="O388" s="239">
        <f>ROUND(E388*N388,2)</f>
        <v>0</v>
      </c>
      <c r="P388" s="239">
        <v>2.2000000000000002</v>
      </c>
      <c r="Q388" s="239">
        <f>ROUND(E388*P388,2)</f>
        <v>138.83000000000001</v>
      </c>
      <c r="R388" s="239"/>
      <c r="S388" s="239" t="s">
        <v>374</v>
      </c>
      <c r="T388" s="240" t="s">
        <v>375</v>
      </c>
      <c r="U388" s="222">
        <v>7.1950000000000003</v>
      </c>
      <c r="V388" s="222">
        <f>ROUND(E388*U388,2)</f>
        <v>454.03</v>
      </c>
      <c r="W388" s="222"/>
      <c r="X388" s="222" t="s">
        <v>376</v>
      </c>
      <c r="Y388" s="213"/>
      <c r="Z388" s="213"/>
      <c r="AA388" s="213"/>
      <c r="AB388" s="213"/>
      <c r="AC388" s="213"/>
      <c r="AD388" s="213"/>
      <c r="AE388" s="213"/>
      <c r="AF388" s="213"/>
      <c r="AG388" s="213" t="s">
        <v>377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61" t="s">
        <v>2142</v>
      </c>
      <c r="D389" s="259"/>
      <c r="E389" s="260"/>
      <c r="F389" s="222"/>
      <c r="G389" s="222"/>
      <c r="H389" s="222"/>
      <c r="I389" s="222"/>
      <c r="J389" s="222"/>
      <c r="K389" s="222"/>
      <c r="L389" s="222"/>
      <c r="M389" s="222"/>
      <c r="N389" s="222"/>
      <c r="O389" s="222"/>
      <c r="P389" s="222"/>
      <c r="Q389" s="222"/>
      <c r="R389" s="222"/>
      <c r="S389" s="222"/>
      <c r="T389" s="222"/>
      <c r="U389" s="222"/>
      <c r="V389" s="222"/>
      <c r="W389" s="222"/>
      <c r="X389" s="222"/>
      <c r="Y389" s="213"/>
      <c r="Z389" s="213"/>
      <c r="AA389" s="213"/>
      <c r="AB389" s="213"/>
      <c r="AC389" s="213"/>
      <c r="AD389" s="213"/>
      <c r="AE389" s="213"/>
      <c r="AF389" s="213"/>
      <c r="AG389" s="213" t="s">
        <v>532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61" t="s">
        <v>2468</v>
      </c>
      <c r="D390" s="259"/>
      <c r="E390" s="260"/>
      <c r="F390" s="222"/>
      <c r="G390" s="222"/>
      <c r="H390" s="222"/>
      <c r="I390" s="222"/>
      <c r="J390" s="222"/>
      <c r="K390" s="222"/>
      <c r="L390" s="222"/>
      <c r="M390" s="222"/>
      <c r="N390" s="222"/>
      <c r="O390" s="222"/>
      <c r="P390" s="222"/>
      <c r="Q390" s="222"/>
      <c r="R390" s="222"/>
      <c r="S390" s="222"/>
      <c r="T390" s="222"/>
      <c r="U390" s="222"/>
      <c r="V390" s="222"/>
      <c r="W390" s="222"/>
      <c r="X390" s="222"/>
      <c r="Y390" s="213"/>
      <c r="Z390" s="213"/>
      <c r="AA390" s="213"/>
      <c r="AB390" s="213"/>
      <c r="AC390" s="213"/>
      <c r="AD390" s="213"/>
      <c r="AE390" s="213"/>
      <c r="AF390" s="213"/>
      <c r="AG390" s="213" t="s">
        <v>532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61" t="s">
        <v>2469</v>
      </c>
      <c r="D391" s="259"/>
      <c r="E391" s="260"/>
      <c r="F391" s="222"/>
      <c r="G391" s="222"/>
      <c r="H391" s="222"/>
      <c r="I391" s="222"/>
      <c r="J391" s="222"/>
      <c r="K391" s="222"/>
      <c r="L391" s="222"/>
      <c r="M391" s="222"/>
      <c r="N391" s="222"/>
      <c r="O391" s="222"/>
      <c r="P391" s="222"/>
      <c r="Q391" s="222"/>
      <c r="R391" s="222"/>
      <c r="S391" s="222"/>
      <c r="T391" s="222"/>
      <c r="U391" s="222"/>
      <c r="V391" s="222"/>
      <c r="W391" s="222"/>
      <c r="X391" s="222"/>
      <c r="Y391" s="213"/>
      <c r="Z391" s="213"/>
      <c r="AA391" s="213"/>
      <c r="AB391" s="213"/>
      <c r="AC391" s="213"/>
      <c r="AD391" s="213"/>
      <c r="AE391" s="213"/>
      <c r="AF391" s="213"/>
      <c r="AG391" s="213" t="s">
        <v>532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/>
      <c r="B392" s="221"/>
      <c r="C392" s="261" t="s">
        <v>2470</v>
      </c>
      <c r="D392" s="259"/>
      <c r="E392" s="260"/>
      <c r="F392" s="222"/>
      <c r="G392" s="222"/>
      <c r="H392" s="222"/>
      <c r="I392" s="222"/>
      <c r="J392" s="222"/>
      <c r="K392" s="222"/>
      <c r="L392" s="222"/>
      <c r="M392" s="222"/>
      <c r="N392" s="222"/>
      <c r="O392" s="222"/>
      <c r="P392" s="222"/>
      <c r="Q392" s="222"/>
      <c r="R392" s="222"/>
      <c r="S392" s="222"/>
      <c r="T392" s="222"/>
      <c r="U392" s="222"/>
      <c r="V392" s="222"/>
      <c r="W392" s="222"/>
      <c r="X392" s="222"/>
      <c r="Y392" s="213"/>
      <c r="Z392" s="213"/>
      <c r="AA392" s="213"/>
      <c r="AB392" s="213"/>
      <c r="AC392" s="213"/>
      <c r="AD392" s="213"/>
      <c r="AE392" s="213"/>
      <c r="AF392" s="213"/>
      <c r="AG392" s="213" t="s">
        <v>532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61" t="s">
        <v>2471</v>
      </c>
      <c r="D393" s="259"/>
      <c r="E393" s="260">
        <v>63.1</v>
      </c>
      <c r="F393" s="222"/>
      <c r="G393" s="222"/>
      <c r="H393" s="222"/>
      <c r="I393" s="222"/>
      <c r="J393" s="222"/>
      <c r="K393" s="222"/>
      <c r="L393" s="222"/>
      <c r="M393" s="222"/>
      <c r="N393" s="222"/>
      <c r="O393" s="222"/>
      <c r="P393" s="222"/>
      <c r="Q393" s="222"/>
      <c r="R393" s="222"/>
      <c r="S393" s="222"/>
      <c r="T393" s="222"/>
      <c r="U393" s="222"/>
      <c r="V393" s="222"/>
      <c r="W393" s="222"/>
      <c r="X393" s="222"/>
      <c r="Y393" s="213"/>
      <c r="Z393" s="213"/>
      <c r="AA393" s="213"/>
      <c r="AB393" s="213"/>
      <c r="AC393" s="213"/>
      <c r="AD393" s="213"/>
      <c r="AE393" s="213"/>
      <c r="AF393" s="213"/>
      <c r="AG393" s="213" t="s">
        <v>532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ht="22.5" outlineLevel="1" x14ac:dyDescent="0.2">
      <c r="A394" s="234">
        <v>104</v>
      </c>
      <c r="B394" s="235" t="s">
        <v>2472</v>
      </c>
      <c r="C394" s="253" t="s">
        <v>2473</v>
      </c>
      <c r="D394" s="236" t="s">
        <v>1188</v>
      </c>
      <c r="E394" s="237">
        <v>4.2519999999999998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0</v>
      </c>
      <c r="O394" s="239">
        <f>ROUND(E394*N394,2)</f>
        <v>0</v>
      </c>
      <c r="P394" s="239">
        <v>2.2000000000000002</v>
      </c>
      <c r="Q394" s="239">
        <f>ROUND(E394*P394,2)</f>
        <v>9.35</v>
      </c>
      <c r="R394" s="239"/>
      <c r="S394" s="239" t="s">
        <v>374</v>
      </c>
      <c r="T394" s="240" t="s">
        <v>375</v>
      </c>
      <c r="U394" s="222">
        <v>14.31</v>
      </c>
      <c r="V394" s="222">
        <f>ROUND(E394*U394,2)</f>
        <v>60.85</v>
      </c>
      <c r="W394" s="222"/>
      <c r="X394" s="222" t="s">
        <v>376</v>
      </c>
      <c r="Y394" s="213"/>
      <c r="Z394" s="213"/>
      <c r="AA394" s="213"/>
      <c r="AB394" s="213"/>
      <c r="AC394" s="213"/>
      <c r="AD394" s="213"/>
      <c r="AE394" s="213"/>
      <c r="AF394" s="213"/>
      <c r="AG394" s="213" t="s">
        <v>377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">
      <c r="A395" s="220"/>
      <c r="B395" s="221"/>
      <c r="C395" s="261" t="s">
        <v>2397</v>
      </c>
      <c r="D395" s="259"/>
      <c r="E395" s="260"/>
      <c r="F395" s="222"/>
      <c r="G395" s="222"/>
      <c r="H395" s="222"/>
      <c r="I395" s="222"/>
      <c r="J395" s="222"/>
      <c r="K395" s="222"/>
      <c r="L395" s="222"/>
      <c r="M395" s="222"/>
      <c r="N395" s="222"/>
      <c r="O395" s="222"/>
      <c r="P395" s="222"/>
      <c r="Q395" s="222"/>
      <c r="R395" s="222"/>
      <c r="S395" s="222"/>
      <c r="T395" s="222"/>
      <c r="U395" s="222"/>
      <c r="V395" s="222"/>
      <c r="W395" s="222"/>
      <c r="X395" s="222"/>
      <c r="Y395" s="213"/>
      <c r="Z395" s="213"/>
      <c r="AA395" s="213"/>
      <c r="AB395" s="213"/>
      <c r="AC395" s="213"/>
      <c r="AD395" s="213"/>
      <c r="AE395" s="213"/>
      <c r="AF395" s="213"/>
      <c r="AG395" s="213" t="s">
        <v>532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20"/>
      <c r="B396" s="221"/>
      <c r="C396" s="261" t="s">
        <v>2474</v>
      </c>
      <c r="D396" s="259"/>
      <c r="E396" s="260"/>
      <c r="F396" s="222"/>
      <c r="G396" s="222"/>
      <c r="H396" s="222"/>
      <c r="I396" s="222"/>
      <c r="J396" s="222"/>
      <c r="K396" s="222"/>
      <c r="L396" s="222"/>
      <c r="M396" s="222"/>
      <c r="N396" s="222"/>
      <c r="O396" s="222"/>
      <c r="P396" s="222"/>
      <c r="Q396" s="222"/>
      <c r="R396" s="222"/>
      <c r="S396" s="222"/>
      <c r="T396" s="222"/>
      <c r="U396" s="222"/>
      <c r="V396" s="222"/>
      <c r="W396" s="222"/>
      <c r="X396" s="222"/>
      <c r="Y396" s="213"/>
      <c r="Z396" s="213"/>
      <c r="AA396" s="213"/>
      <c r="AB396" s="213"/>
      <c r="AC396" s="213"/>
      <c r="AD396" s="213"/>
      <c r="AE396" s="213"/>
      <c r="AF396" s="213"/>
      <c r="AG396" s="213" t="s">
        <v>532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61" t="s">
        <v>2475</v>
      </c>
      <c r="D397" s="259"/>
      <c r="E397" s="260">
        <v>4.25</v>
      </c>
      <c r="F397" s="222"/>
      <c r="G397" s="222"/>
      <c r="H397" s="222"/>
      <c r="I397" s="222"/>
      <c r="J397" s="222"/>
      <c r="K397" s="222"/>
      <c r="L397" s="222"/>
      <c r="M397" s="222"/>
      <c r="N397" s="222"/>
      <c r="O397" s="222"/>
      <c r="P397" s="222"/>
      <c r="Q397" s="222"/>
      <c r="R397" s="222"/>
      <c r="S397" s="222"/>
      <c r="T397" s="222"/>
      <c r="U397" s="222"/>
      <c r="V397" s="222"/>
      <c r="W397" s="222"/>
      <c r="X397" s="222"/>
      <c r="Y397" s="213"/>
      <c r="Z397" s="213"/>
      <c r="AA397" s="213"/>
      <c r="AB397" s="213"/>
      <c r="AC397" s="213"/>
      <c r="AD397" s="213"/>
      <c r="AE397" s="213"/>
      <c r="AF397" s="213"/>
      <c r="AG397" s="213" t="s">
        <v>532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ht="22.5" outlineLevel="1" x14ac:dyDescent="0.2">
      <c r="A398" s="234">
        <v>105</v>
      </c>
      <c r="B398" s="235" t="s">
        <v>2476</v>
      </c>
      <c r="C398" s="253" t="s">
        <v>2477</v>
      </c>
      <c r="D398" s="236" t="s">
        <v>1188</v>
      </c>
      <c r="E398" s="237">
        <v>24.073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0</v>
      </c>
      <c r="O398" s="239">
        <f>ROUND(E398*N398,2)</f>
        <v>0</v>
      </c>
      <c r="P398" s="239">
        <v>2.2000000000000002</v>
      </c>
      <c r="Q398" s="239">
        <f>ROUND(E398*P398,2)</f>
        <v>52.96</v>
      </c>
      <c r="R398" s="239"/>
      <c r="S398" s="239" t="s">
        <v>374</v>
      </c>
      <c r="T398" s="240" t="s">
        <v>375</v>
      </c>
      <c r="U398" s="222">
        <v>7.51</v>
      </c>
      <c r="V398" s="222">
        <f>ROUND(E398*U398,2)</f>
        <v>180.79</v>
      </c>
      <c r="W398" s="222"/>
      <c r="X398" s="222" t="s">
        <v>376</v>
      </c>
      <c r="Y398" s="213"/>
      <c r="Z398" s="213"/>
      <c r="AA398" s="213"/>
      <c r="AB398" s="213"/>
      <c r="AC398" s="213"/>
      <c r="AD398" s="213"/>
      <c r="AE398" s="213"/>
      <c r="AF398" s="213"/>
      <c r="AG398" s="213" t="s">
        <v>377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61" t="s">
        <v>2142</v>
      </c>
      <c r="D399" s="259"/>
      <c r="E399" s="260"/>
      <c r="F399" s="222"/>
      <c r="G399" s="222"/>
      <c r="H399" s="222"/>
      <c r="I399" s="222"/>
      <c r="J399" s="222"/>
      <c r="K399" s="222"/>
      <c r="L399" s="222"/>
      <c r="M399" s="222"/>
      <c r="N399" s="222"/>
      <c r="O399" s="222"/>
      <c r="P399" s="222"/>
      <c r="Q399" s="222"/>
      <c r="R399" s="222"/>
      <c r="S399" s="222"/>
      <c r="T399" s="222"/>
      <c r="U399" s="222"/>
      <c r="V399" s="222"/>
      <c r="W399" s="222"/>
      <c r="X399" s="222"/>
      <c r="Y399" s="213"/>
      <c r="Z399" s="213"/>
      <c r="AA399" s="213"/>
      <c r="AB399" s="213"/>
      <c r="AC399" s="213"/>
      <c r="AD399" s="213"/>
      <c r="AE399" s="213"/>
      <c r="AF399" s="213"/>
      <c r="AG399" s="213" t="s">
        <v>532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61" t="s">
        <v>2478</v>
      </c>
      <c r="D400" s="259"/>
      <c r="E400" s="260"/>
      <c r="F400" s="222"/>
      <c r="G400" s="222"/>
      <c r="H400" s="222"/>
      <c r="I400" s="222"/>
      <c r="J400" s="222"/>
      <c r="K400" s="222"/>
      <c r="L400" s="222"/>
      <c r="M400" s="222"/>
      <c r="N400" s="222"/>
      <c r="O400" s="222"/>
      <c r="P400" s="222"/>
      <c r="Q400" s="222"/>
      <c r="R400" s="222"/>
      <c r="S400" s="222"/>
      <c r="T400" s="222"/>
      <c r="U400" s="222"/>
      <c r="V400" s="222"/>
      <c r="W400" s="222"/>
      <c r="X400" s="222"/>
      <c r="Y400" s="213"/>
      <c r="Z400" s="213"/>
      <c r="AA400" s="213"/>
      <c r="AB400" s="213"/>
      <c r="AC400" s="213"/>
      <c r="AD400" s="213"/>
      <c r="AE400" s="213"/>
      <c r="AF400" s="213"/>
      <c r="AG400" s="213" t="s">
        <v>532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20"/>
      <c r="B401" s="221"/>
      <c r="C401" s="261" t="s">
        <v>2479</v>
      </c>
      <c r="D401" s="259"/>
      <c r="E401" s="260">
        <v>24.07</v>
      </c>
      <c r="F401" s="222"/>
      <c r="G401" s="222"/>
      <c r="H401" s="222"/>
      <c r="I401" s="222"/>
      <c r="J401" s="222"/>
      <c r="K401" s="222"/>
      <c r="L401" s="222"/>
      <c r="M401" s="222"/>
      <c r="N401" s="222"/>
      <c r="O401" s="222"/>
      <c r="P401" s="222"/>
      <c r="Q401" s="222"/>
      <c r="R401" s="222"/>
      <c r="S401" s="222"/>
      <c r="T401" s="222"/>
      <c r="U401" s="222"/>
      <c r="V401" s="222"/>
      <c r="W401" s="222"/>
      <c r="X401" s="222"/>
      <c r="Y401" s="213"/>
      <c r="Z401" s="213"/>
      <c r="AA401" s="213"/>
      <c r="AB401" s="213"/>
      <c r="AC401" s="213"/>
      <c r="AD401" s="213"/>
      <c r="AE401" s="213"/>
      <c r="AF401" s="213"/>
      <c r="AG401" s="213" t="s">
        <v>532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ht="22.5" outlineLevel="1" x14ac:dyDescent="0.2">
      <c r="A402" s="241">
        <v>106</v>
      </c>
      <c r="B402" s="242" t="s">
        <v>2480</v>
      </c>
      <c r="C402" s="252" t="s">
        <v>2481</v>
      </c>
      <c r="D402" s="243" t="s">
        <v>1188</v>
      </c>
      <c r="E402" s="244">
        <v>63.103000000000002</v>
      </c>
      <c r="F402" s="245"/>
      <c r="G402" s="246">
        <f>ROUND(E402*F402,2)</f>
        <v>0</v>
      </c>
      <c r="H402" s="245"/>
      <c r="I402" s="246">
        <f>ROUND(E402*H402,2)</f>
        <v>0</v>
      </c>
      <c r="J402" s="245"/>
      <c r="K402" s="246">
        <f>ROUND(E402*J402,2)</f>
        <v>0</v>
      </c>
      <c r="L402" s="246">
        <v>21</v>
      </c>
      <c r="M402" s="246">
        <f>G402*(1+L402/100)</f>
        <v>0</v>
      </c>
      <c r="N402" s="246">
        <v>0</v>
      </c>
      <c r="O402" s="246">
        <f>ROUND(E402*N402,2)</f>
        <v>0</v>
      </c>
      <c r="P402" s="246">
        <v>4.3999999999999997E-2</v>
      </c>
      <c r="Q402" s="246">
        <f>ROUND(E402*P402,2)</f>
        <v>2.78</v>
      </c>
      <c r="R402" s="246"/>
      <c r="S402" s="246" t="s">
        <v>374</v>
      </c>
      <c r="T402" s="247" t="s">
        <v>375</v>
      </c>
      <c r="U402" s="222">
        <v>4.8280000000000003</v>
      </c>
      <c r="V402" s="222">
        <f>ROUND(E402*U402,2)</f>
        <v>304.66000000000003</v>
      </c>
      <c r="W402" s="222"/>
      <c r="X402" s="222" t="s">
        <v>376</v>
      </c>
      <c r="Y402" s="213"/>
      <c r="Z402" s="213"/>
      <c r="AA402" s="213"/>
      <c r="AB402" s="213"/>
      <c r="AC402" s="213"/>
      <c r="AD402" s="213"/>
      <c r="AE402" s="213"/>
      <c r="AF402" s="213"/>
      <c r="AG402" s="213" t="s">
        <v>377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34">
        <v>107</v>
      </c>
      <c r="B403" s="235" t="s">
        <v>2482</v>
      </c>
      <c r="C403" s="253" t="s">
        <v>2483</v>
      </c>
      <c r="D403" s="236" t="s">
        <v>511</v>
      </c>
      <c r="E403" s="237">
        <v>718.22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9">
        <v>0</v>
      </c>
      <c r="O403" s="239">
        <f>ROUND(E403*N403,2)</f>
        <v>0</v>
      </c>
      <c r="P403" s="239">
        <v>4.4999999999999998E-2</v>
      </c>
      <c r="Q403" s="239">
        <f>ROUND(E403*P403,2)</f>
        <v>32.32</v>
      </c>
      <c r="R403" s="239"/>
      <c r="S403" s="239" t="s">
        <v>374</v>
      </c>
      <c r="T403" s="240" t="s">
        <v>375</v>
      </c>
      <c r="U403" s="222">
        <v>0.13300000000000001</v>
      </c>
      <c r="V403" s="222">
        <f>ROUND(E403*U403,2)</f>
        <v>95.52</v>
      </c>
      <c r="W403" s="222"/>
      <c r="X403" s="222" t="s">
        <v>376</v>
      </c>
      <c r="Y403" s="213"/>
      <c r="Z403" s="213"/>
      <c r="AA403" s="213"/>
      <c r="AB403" s="213"/>
      <c r="AC403" s="213"/>
      <c r="AD403" s="213"/>
      <c r="AE403" s="213"/>
      <c r="AF403" s="213"/>
      <c r="AG403" s="213" t="s">
        <v>377</v>
      </c>
      <c r="AH403" s="213"/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61" t="s">
        <v>2100</v>
      </c>
      <c r="D404" s="259"/>
      <c r="E404" s="260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13"/>
      <c r="Z404" s="213"/>
      <c r="AA404" s="213"/>
      <c r="AB404" s="213"/>
      <c r="AC404" s="213"/>
      <c r="AD404" s="213"/>
      <c r="AE404" s="213"/>
      <c r="AF404" s="213"/>
      <c r="AG404" s="213" t="s">
        <v>532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61" t="s">
        <v>2484</v>
      </c>
      <c r="D405" s="259"/>
      <c r="E405" s="260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13"/>
      <c r="Z405" s="213"/>
      <c r="AA405" s="213"/>
      <c r="AB405" s="213"/>
      <c r="AC405" s="213"/>
      <c r="AD405" s="213"/>
      <c r="AE405" s="213"/>
      <c r="AF405" s="213"/>
      <c r="AG405" s="213" t="s">
        <v>532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20"/>
      <c r="B406" s="221"/>
      <c r="C406" s="261" t="s">
        <v>2412</v>
      </c>
      <c r="D406" s="259"/>
      <c r="E406" s="260">
        <v>718.22</v>
      </c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13"/>
      <c r="Z406" s="213"/>
      <c r="AA406" s="213"/>
      <c r="AB406" s="213"/>
      <c r="AC406" s="213"/>
      <c r="AD406" s="213"/>
      <c r="AE406" s="213"/>
      <c r="AF406" s="213"/>
      <c r="AG406" s="213" t="s">
        <v>532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34">
        <v>108</v>
      </c>
      <c r="B407" s="235" t="s">
        <v>2485</v>
      </c>
      <c r="C407" s="253" t="s">
        <v>2486</v>
      </c>
      <c r="D407" s="236" t="s">
        <v>511</v>
      </c>
      <c r="E407" s="237">
        <v>390.97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9">
        <v>0</v>
      </c>
      <c r="O407" s="239">
        <f>ROUND(E407*N407,2)</f>
        <v>0</v>
      </c>
      <c r="P407" s="239">
        <v>3.5000000000000003E-2</v>
      </c>
      <c r="Q407" s="239">
        <f>ROUND(E407*P407,2)</f>
        <v>13.68</v>
      </c>
      <c r="R407" s="239"/>
      <c r="S407" s="239" t="s">
        <v>374</v>
      </c>
      <c r="T407" s="240" t="s">
        <v>375</v>
      </c>
      <c r="U407" s="222">
        <v>0</v>
      </c>
      <c r="V407" s="222">
        <f>ROUND(E407*U407,2)</f>
        <v>0</v>
      </c>
      <c r="W407" s="222"/>
      <c r="X407" s="222" t="s">
        <v>376</v>
      </c>
      <c r="Y407" s="213"/>
      <c r="Z407" s="213"/>
      <c r="AA407" s="213"/>
      <c r="AB407" s="213"/>
      <c r="AC407" s="213"/>
      <c r="AD407" s="213"/>
      <c r="AE407" s="213"/>
      <c r="AF407" s="213"/>
      <c r="AG407" s="213" t="s">
        <v>377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61" t="s">
        <v>2142</v>
      </c>
      <c r="D408" s="259"/>
      <c r="E408" s="260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13"/>
      <c r="Z408" s="213"/>
      <c r="AA408" s="213"/>
      <c r="AB408" s="213"/>
      <c r="AC408" s="213"/>
      <c r="AD408" s="213"/>
      <c r="AE408" s="213"/>
      <c r="AF408" s="213"/>
      <c r="AG408" s="213" t="s">
        <v>532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61" t="s">
        <v>2487</v>
      </c>
      <c r="D409" s="259"/>
      <c r="E409" s="260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13"/>
      <c r="Z409" s="213"/>
      <c r="AA409" s="213"/>
      <c r="AB409" s="213"/>
      <c r="AC409" s="213"/>
      <c r="AD409" s="213"/>
      <c r="AE409" s="213"/>
      <c r="AF409" s="213"/>
      <c r="AG409" s="213" t="s">
        <v>532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61" t="s">
        <v>2488</v>
      </c>
      <c r="D410" s="259"/>
      <c r="E410" s="260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13"/>
      <c r="Z410" s="213"/>
      <c r="AA410" s="213"/>
      <c r="AB410" s="213"/>
      <c r="AC410" s="213"/>
      <c r="AD410" s="213"/>
      <c r="AE410" s="213"/>
      <c r="AF410" s="213"/>
      <c r="AG410" s="213" t="s">
        <v>532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61" t="s">
        <v>2489</v>
      </c>
      <c r="D411" s="259"/>
      <c r="E411" s="260">
        <v>390.97</v>
      </c>
      <c r="F411" s="222"/>
      <c r="G411" s="222"/>
      <c r="H411" s="222"/>
      <c r="I411" s="222"/>
      <c r="J411" s="222"/>
      <c r="K411" s="222"/>
      <c r="L411" s="222"/>
      <c r="M411" s="222"/>
      <c r="N411" s="222"/>
      <c r="O411" s="222"/>
      <c r="P411" s="222"/>
      <c r="Q411" s="222"/>
      <c r="R411" s="222"/>
      <c r="S411" s="222"/>
      <c r="T411" s="222"/>
      <c r="U411" s="222"/>
      <c r="V411" s="222"/>
      <c r="W411" s="222"/>
      <c r="X411" s="222"/>
      <c r="Y411" s="213"/>
      <c r="Z411" s="213"/>
      <c r="AA411" s="213"/>
      <c r="AB411" s="213"/>
      <c r="AC411" s="213"/>
      <c r="AD411" s="213"/>
      <c r="AE411" s="213"/>
      <c r="AF411" s="213"/>
      <c r="AG411" s="213" t="s">
        <v>532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22.5" outlineLevel="1" x14ac:dyDescent="0.2">
      <c r="A412" s="234">
        <v>109</v>
      </c>
      <c r="B412" s="235" t="s">
        <v>2490</v>
      </c>
      <c r="C412" s="253" t="s">
        <v>2491</v>
      </c>
      <c r="D412" s="236" t="s">
        <v>511</v>
      </c>
      <c r="E412" s="237">
        <v>481.45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0</v>
      </c>
      <c r="O412" s="239">
        <f>ROUND(E412*N412,2)</f>
        <v>0</v>
      </c>
      <c r="P412" s="239">
        <v>5.8999999999999997E-2</v>
      </c>
      <c r="Q412" s="239">
        <f>ROUND(E412*P412,2)</f>
        <v>28.41</v>
      </c>
      <c r="R412" s="239"/>
      <c r="S412" s="239" t="s">
        <v>374</v>
      </c>
      <c r="T412" s="240" t="s">
        <v>375</v>
      </c>
      <c r="U412" s="222">
        <v>0</v>
      </c>
      <c r="V412" s="222">
        <f>ROUND(E412*U412,2)</f>
        <v>0</v>
      </c>
      <c r="W412" s="222"/>
      <c r="X412" s="222" t="s">
        <v>376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377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61" t="s">
        <v>2142</v>
      </c>
      <c r="D413" s="259"/>
      <c r="E413" s="260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13"/>
      <c r="Z413" s="213"/>
      <c r="AA413" s="213"/>
      <c r="AB413" s="213"/>
      <c r="AC413" s="213"/>
      <c r="AD413" s="213"/>
      <c r="AE413" s="213"/>
      <c r="AF413" s="213"/>
      <c r="AG413" s="213" t="s">
        <v>532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61" t="s">
        <v>2492</v>
      </c>
      <c r="D414" s="259"/>
      <c r="E414" s="260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13"/>
      <c r="Z414" s="213"/>
      <c r="AA414" s="213"/>
      <c r="AB414" s="213"/>
      <c r="AC414" s="213"/>
      <c r="AD414" s="213"/>
      <c r="AE414" s="213"/>
      <c r="AF414" s="213"/>
      <c r="AG414" s="213" t="s">
        <v>532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61" t="s">
        <v>2493</v>
      </c>
      <c r="D415" s="259"/>
      <c r="E415" s="260">
        <v>481.45</v>
      </c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13"/>
      <c r="Z415" s="213"/>
      <c r="AA415" s="213"/>
      <c r="AB415" s="213"/>
      <c r="AC415" s="213"/>
      <c r="AD415" s="213"/>
      <c r="AE415" s="213"/>
      <c r="AF415" s="213"/>
      <c r="AG415" s="213" t="s">
        <v>532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ht="22.5" outlineLevel="1" x14ac:dyDescent="0.2">
      <c r="A416" s="234">
        <v>110</v>
      </c>
      <c r="B416" s="235" t="s">
        <v>2494</v>
      </c>
      <c r="C416" s="253" t="s">
        <v>2495</v>
      </c>
      <c r="D416" s="236" t="s">
        <v>1188</v>
      </c>
      <c r="E416" s="237">
        <v>11.916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0</v>
      </c>
      <c r="O416" s="239">
        <f>ROUND(E416*N416,2)</f>
        <v>0</v>
      </c>
      <c r="P416" s="239">
        <v>1.4</v>
      </c>
      <c r="Q416" s="239">
        <f>ROUND(E416*P416,2)</f>
        <v>16.68</v>
      </c>
      <c r="R416" s="239"/>
      <c r="S416" s="239" t="s">
        <v>374</v>
      </c>
      <c r="T416" s="240" t="s">
        <v>375</v>
      </c>
      <c r="U416" s="222">
        <v>1.2569999999999999</v>
      </c>
      <c r="V416" s="222">
        <f>ROUND(E416*U416,2)</f>
        <v>14.98</v>
      </c>
      <c r="W416" s="222"/>
      <c r="X416" s="222" t="s">
        <v>376</v>
      </c>
      <c r="Y416" s="213"/>
      <c r="Z416" s="213"/>
      <c r="AA416" s="213"/>
      <c r="AB416" s="213"/>
      <c r="AC416" s="213"/>
      <c r="AD416" s="213"/>
      <c r="AE416" s="213"/>
      <c r="AF416" s="213"/>
      <c r="AG416" s="213" t="s">
        <v>377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/>
      <c r="B417" s="221"/>
      <c r="C417" s="261" t="s">
        <v>2100</v>
      </c>
      <c r="D417" s="259"/>
      <c r="E417" s="260"/>
      <c r="F417" s="222"/>
      <c r="G417" s="222"/>
      <c r="H417" s="222"/>
      <c r="I417" s="222"/>
      <c r="J417" s="222"/>
      <c r="K417" s="222"/>
      <c r="L417" s="222"/>
      <c r="M417" s="222"/>
      <c r="N417" s="222"/>
      <c r="O417" s="222"/>
      <c r="P417" s="222"/>
      <c r="Q417" s="222"/>
      <c r="R417" s="222"/>
      <c r="S417" s="222"/>
      <c r="T417" s="222"/>
      <c r="U417" s="222"/>
      <c r="V417" s="222"/>
      <c r="W417" s="222"/>
      <c r="X417" s="222"/>
      <c r="Y417" s="213"/>
      <c r="Z417" s="213"/>
      <c r="AA417" s="213"/>
      <c r="AB417" s="213"/>
      <c r="AC417" s="213"/>
      <c r="AD417" s="213"/>
      <c r="AE417" s="213"/>
      <c r="AF417" s="213"/>
      <c r="AG417" s="213" t="s">
        <v>532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1" t="s">
        <v>2469</v>
      </c>
      <c r="D418" s="259"/>
      <c r="E418" s="260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  <c r="T418" s="222"/>
      <c r="U418" s="222"/>
      <c r="V418" s="222"/>
      <c r="W418" s="222"/>
      <c r="X418" s="222"/>
      <c r="Y418" s="213"/>
      <c r="Z418" s="213"/>
      <c r="AA418" s="213"/>
      <c r="AB418" s="213"/>
      <c r="AC418" s="213"/>
      <c r="AD418" s="213"/>
      <c r="AE418" s="213"/>
      <c r="AF418" s="213"/>
      <c r="AG418" s="213" t="s">
        <v>532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61" t="s">
        <v>2496</v>
      </c>
      <c r="D419" s="259"/>
      <c r="E419" s="260">
        <v>11.92</v>
      </c>
      <c r="F419" s="222"/>
      <c r="G419" s="222"/>
      <c r="H419" s="222"/>
      <c r="I419" s="222"/>
      <c r="J419" s="222"/>
      <c r="K419" s="222"/>
      <c r="L419" s="22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  <c r="W419" s="222"/>
      <c r="X419" s="222"/>
      <c r="Y419" s="213"/>
      <c r="Z419" s="213"/>
      <c r="AA419" s="213"/>
      <c r="AB419" s="213"/>
      <c r="AC419" s="213"/>
      <c r="AD419" s="213"/>
      <c r="AE419" s="213"/>
      <c r="AF419" s="213"/>
      <c r="AG419" s="213" t="s">
        <v>532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ht="22.5" outlineLevel="1" x14ac:dyDescent="0.2">
      <c r="A420" s="234">
        <v>111</v>
      </c>
      <c r="B420" s="235" t="s">
        <v>2497</v>
      </c>
      <c r="C420" s="253" t="s">
        <v>2498</v>
      </c>
      <c r="D420" s="236" t="s">
        <v>1188</v>
      </c>
      <c r="E420" s="237">
        <v>23.832000000000001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21</v>
      </c>
      <c r="M420" s="239">
        <f>G420*(1+L420/100)</f>
        <v>0</v>
      </c>
      <c r="N420" s="239">
        <v>0</v>
      </c>
      <c r="O420" s="239">
        <f>ROUND(E420*N420,2)</f>
        <v>0</v>
      </c>
      <c r="P420" s="239">
        <v>1.4</v>
      </c>
      <c r="Q420" s="239">
        <f>ROUND(E420*P420,2)</f>
        <v>33.36</v>
      </c>
      <c r="R420" s="239"/>
      <c r="S420" s="239" t="s">
        <v>374</v>
      </c>
      <c r="T420" s="240" t="s">
        <v>375</v>
      </c>
      <c r="U420" s="222">
        <v>1.0509999999999999</v>
      </c>
      <c r="V420" s="222">
        <f>ROUND(E420*U420,2)</f>
        <v>25.05</v>
      </c>
      <c r="W420" s="222"/>
      <c r="X420" s="222" t="s">
        <v>376</v>
      </c>
      <c r="Y420" s="213"/>
      <c r="Z420" s="213"/>
      <c r="AA420" s="213"/>
      <c r="AB420" s="213"/>
      <c r="AC420" s="213"/>
      <c r="AD420" s="213"/>
      <c r="AE420" s="213"/>
      <c r="AF420" s="213"/>
      <c r="AG420" s="213" t="s">
        <v>377</v>
      </c>
      <c r="AH420" s="213"/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1" x14ac:dyDescent="0.2">
      <c r="A421" s="220"/>
      <c r="B421" s="221"/>
      <c r="C421" s="261" t="s">
        <v>2142</v>
      </c>
      <c r="D421" s="259"/>
      <c r="E421" s="260"/>
      <c r="F421" s="222"/>
      <c r="G421" s="222"/>
      <c r="H421" s="222"/>
      <c r="I421" s="222"/>
      <c r="J421" s="222"/>
      <c r="K421" s="222"/>
      <c r="L421" s="22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  <c r="W421" s="222"/>
      <c r="X421" s="222"/>
      <c r="Y421" s="213"/>
      <c r="Z421" s="213"/>
      <c r="AA421" s="213"/>
      <c r="AB421" s="213"/>
      <c r="AC421" s="213"/>
      <c r="AD421" s="213"/>
      <c r="AE421" s="213"/>
      <c r="AF421" s="213"/>
      <c r="AG421" s="213" t="s">
        <v>532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61" t="s">
        <v>2499</v>
      </c>
      <c r="D422" s="259"/>
      <c r="E422" s="260"/>
      <c r="F422" s="222"/>
      <c r="G422" s="222"/>
      <c r="H422" s="222"/>
      <c r="I422" s="222"/>
      <c r="J422" s="222"/>
      <c r="K422" s="222"/>
      <c r="L422" s="22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  <c r="W422" s="222"/>
      <c r="X422" s="222"/>
      <c r="Y422" s="213"/>
      <c r="Z422" s="213"/>
      <c r="AA422" s="213"/>
      <c r="AB422" s="213"/>
      <c r="AC422" s="213"/>
      <c r="AD422" s="213"/>
      <c r="AE422" s="213"/>
      <c r="AF422" s="213"/>
      <c r="AG422" s="213" t="s">
        <v>532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61" t="s">
        <v>2500</v>
      </c>
      <c r="D423" s="259"/>
      <c r="E423" s="260">
        <v>23.83</v>
      </c>
      <c r="F423" s="222"/>
      <c r="G423" s="222"/>
      <c r="H423" s="222"/>
      <c r="I423" s="222"/>
      <c r="J423" s="222"/>
      <c r="K423" s="222"/>
      <c r="L423" s="22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  <c r="W423" s="222"/>
      <c r="X423" s="222"/>
      <c r="Y423" s="213"/>
      <c r="Z423" s="213"/>
      <c r="AA423" s="213"/>
      <c r="AB423" s="213"/>
      <c r="AC423" s="213"/>
      <c r="AD423" s="213"/>
      <c r="AE423" s="213"/>
      <c r="AF423" s="213"/>
      <c r="AG423" s="213" t="s">
        <v>532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ht="22.5" outlineLevel="1" x14ac:dyDescent="0.2">
      <c r="A424" s="234">
        <v>112</v>
      </c>
      <c r="B424" s="235" t="s">
        <v>2501</v>
      </c>
      <c r="C424" s="253" t="s">
        <v>2502</v>
      </c>
      <c r="D424" s="236" t="s">
        <v>511</v>
      </c>
      <c r="E424" s="237">
        <v>354.875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5.5E-2</v>
      </c>
      <c r="Q424" s="239">
        <f>ROUND(E424*P424,2)</f>
        <v>19.52</v>
      </c>
      <c r="R424" s="239"/>
      <c r="S424" s="239" t="s">
        <v>374</v>
      </c>
      <c r="T424" s="240" t="s">
        <v>375</v>
      </c>
      <c r="U424" s="222">
        <v>0.42499999999999999</v>
      </c>
      <c r="V424" s="222">
        <f>ROUND(E424*U424,2)</f>
        <v>150.82</v>
      </c>
      <c r="W424" s="222"/>
      <c r="X424" s="222" t="s">
        <v>376</v>
      </c>
      <c r="Y424" s="213"/>
      <c r="Z424" s="213"/>
      <c r="AA424" s="213"/>
      <c r="AB424" s="213"/>
      <c r="AC424" s="213"/>
      <c r="AD424" s="213"/>
      <c r="AE424" s="213"/>
      <c r="AF424" s="213"/>
      <c r="AG424" s="213" t="s">
        <v>377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61" t="s">
        <v>2397</v>
      </c>
      <c r="D425" s="259"/>
      <c r="E425" s="260"/>
      <c r="F425" s="222"/>
      <c r="G425" s="222"/>
      <c r="H425" s="222"/>
      <c r="I425" s="222"/>
      <c r="J425" s="222"/>
      <c r="K425" s="222"/>
      <c r="L425" s="222"/>
      <c r="M425" s="222"/>
      <c r="N425" s="222"/>
      <c r="O425" s="222"/>
      <c r="P425" s="222"/>
      <c r="Q425" s="222"/>
      <c r="R425" s="222"/>
      <c r="S425" s="222"/>
      <c r="T425" s="222"/>
      <c r="U425" s="222"/>
      <c r="V425" s="222"/>
      <c r="W425" s="222"/>
      <c r="X425" s="222"/>
      <c r="Y425" s="213"/>
      <c r="Z425" s="213"/>
      <c r="AA425" s="213"/>
      <c r="AB425" s="213"/>
      <c r="AC425" s="213"/>
      <c r="AD425" s="213"/>
      <c r="AE425" s="213"/>
      <c r="AF425" s="213"/>
      <c r="AG425" s="213" t="s">
        <v>532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20"/>
      <c r="B426" s="221"/>
      <c r="C426" s="261" t="s">
        <v>2503</v>
      </c>
      <c r="D426" s="259"/>
      <c r="E426" s="260"/>
      <c r="F426" s="222"/>
      <c r="G426" s="222"/>
      <c r="H426" s="222"/>
      <c r="I426" s="222"/>
      <c r="J426" s="222"/>
      <c r="K426" s="222"/>
      <c r="L426" s="222"/>
      <c r="M426" s="222"/>
      <c r="N426" s="222"/>
      <c r="O426" s="222"/>
      <c r="P426" s="222"/>
      <c r="Q426" s="222"/>
      <c r="R426" s="222"/>
      <c r="S426" s="222"/>
      <c r="T426" s="222"/>
      <c r="U426" s="222"/>
      <c r="V426" s="222"/>
      <c r="W426" s="222"/>
      <c r="X426" s="222"/>
      <c r="Y426" s="213"/>
      <c r="Z426" s="213"/>
      <c r="AA426" s="213"/>
      <c r="AB426" s="213"/>
      <c r="AC426" s="213"/>
      <c r="AD426" s="213"/>
      <c r="AE426" s="213"/>
      <c r="AF426" s="213"/>
      <c r="AG426" s="213" t="s">
        <v>532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61" t="s">
        <v>2504</v>
      </c>
      <c r="D427" s="259"/>
      <c r="E427" s="260">
        <v>354.88</v>
      </c>
      <c r="F427" s="222"/>
      <c r="G427" s="222"/>
      <c r="H427" s="222"/>
      <c r="I427" s="222"/>
      <c r="J427" s="222"/>
      <c r="K427" s="222"/>
      <c r="L427" s="222"/>
      <c r="M427" s="222"/>
      <c r="N427" s="222"/>
      <c r="O427" s="222"/>
      <c r="P427" s="222"/>
      <c r="Q427" s="222"/>
      <c r="R427" s="222"/>
      <c r="S427" s="222"/>
      <c r="T427" s="222"/>
      <c r="U427" s="222"/>
      <c r="V427" s="222"/>
      <c r="W427" s="222"/>
      <c r="X427" s="222"/>
      <c r="Y427" s="213"/>
      <c r="Z427" s="213"/>
      <c r="AA427" s="213"/>
      <c r="AB427" s="213"/>
      <c r="AC427" s="213"/>
      <c r="AD427" s="213"/>
      <c r="AE427" s="213"/>
      <c r="AF427" s="213"/>
      <c r="AG427" s="213" t="s">
        <v>532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34">
        <v>113</v>
      </c>
      <c r="B428" s="235" t="s">
        <v>2505</v>
      </c>
      <c r="C428" s="253" t="s">
        <v>2506</v>
      </c>
      <c r="D428" s="236" t="s">
        <v>511</v>
      </c>
      <c r="E428" s="237">
        <v>203.03299999999999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0</v>
      </c>
      <c r="O428" s="239">
        <f>ROUND(E428*N428,2)</f>
        <v>0</v>
      </c>
      <c r="P428" s="239">
        <v>6.2E-2</v>
      </c>
      <c r="Q428" s="239">
        <f>ROUND(E428*P428,2)</f>
        <v>12.59</v>
      </c>
      <c r="R428" s="239"/>
      <c r="S428" s="239" t="s">
        <v>374</v>
      </c>
      <c r="T428" s="240" t="s">
        <v>375</v>
      </c>
      <c r="U428" s="222">
        <v>0</v>
      </c>
      <c r="V428" s="222">
        <f>ROUND(E428*U428,2)</f>
        <v>0</v>
      </c>
      <c r="W428" s="222"/>
      <c r="X428" s="222" t="s">
        <v>376</v>
      </c>
      <c r="Y428" s="213"/>
      <c r="Z428" s="213"/>
      <c r="AA428" s="213"/>
      <c r="AB428" s="213"/>
      <c r="AC428" s="213"/>
      <c r="AD428" s="213"/>
      <c r="AE428" s="213"/>
      <c r="AF428" s="213"/>
      <c r="AG428" s="213" t="s">
        <v>377</v>
      </c>
      <c r="AH428" s="213"/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61" t="s">
        <v>1696</v>
      </c>
      <c r="D429" s="259"/>
      <c r="E429" s="260"/>
      <c r="F429" s="222"/>
      <c r="G429" s="222"/>
      <c r="H429" s="222"/>
      <c r="I429" s="222"/>
      <c r="J429" s="222"/>
      <c r="K429" s="222"/>
      <c r="L429" s="222"/>
      <c r="M429" s="222"/>
      <c r="N429" s="222"/>
      <c r="O429" s="222"/>
      <c r="P429" s="222"/>
      <c r="Q429" s="222"/>
      <c r="R429" s="222"/>
      <c r="S429" s="222"/>
      <c r="T429" s="222"/>
      <c r="U429" s="222"/>
      <c r="V429" s="222"/>
      <c r="W429" s="222"/>
      <c r="X429" s="222"/>
      <c r="Y429" s="213"/>
      <c r="Z429" s="213"/>
      <c r="AA429" s="213"/>
      <c r="AB429" s="213"/>
      <c r="AC429" s="213"/>
      <c r="AD429" s="213"/>
      <c r="AE429" s="213"/>
      <c r="AF429" s="213"/>
      <c r="AG429" s="213" t="s">
        <v>532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61" t="s">
        <v>2397</v>
      </c>
      <c r="D430" s="259"/>
      <c r="E430" s="260"/>
      <c r="F430" s="222"/>
      <c r="G430" s="222"/>
      <c r="H430" s="222"/>
      <c r="I430" s="222"/>
      <c r="J430" s="222"/>
      <c r="K430" s="222"/>
      <c r="L430" s="222"/>
      <c r="M430" s="222"/>
      <c r="N430" s="222"/>
      <c r="O430" s="222"/>
      <c r="P430" s="222"/>
      <c r="Q430" s="222"/>
      <c r="R430" s="222"/>
      <c r="S430" s="222"/>
      <c r="T430" s="222"/>
      <c r="U430" s="222"/>
      <c r="V430" s="222"/>
      <c r="W430" s="222"/>
      <c r="X430" s="222"/>
      <c r="Y430" s="213"/>
      <c r="Z430" s="213"/>
      <c r="AA430" s="213"/>
      <c r="AB430" s="213"/>
      <c r="AC430" s="213"/>
      <c r="AD430" s="213"/>
      <c r="AE430" s="213"/>
      <c r="AF430" s="213"/>
      <c r="AG430" s="213" t="s">
        <v>532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61" t="s">
        <v>2507</v>
      </c>
      <c r="D431" s="259"/>
      <c r="E431" s="260"/>
      <c r="F431" s="222"/>
      <c r="G431" s="222"/>
      <c r="H431" s="222"/>
      <c r="I431" s="222"/>
      <c r="J431" s="222"/>
      <c r="K431" s="222"/>
      <c r="L431" s="222"/>
      <c r="M431" s="222"/>
      <c r="N431" s="222"/>
      <c r="O431" s="222"/>
      <c r="P431" s="222"/>
      <c r="Q431" s="222"/>
      <c r="R431" s="222"/>
      <c r="S431" s="222"/>
      <c r="T431" s="222"/>
      <c r="U431" s="222"/>
      <c r="V431" s="222"/>
      <c r="W431" s="222"/>
      <c r="X431" s="222"/>
      <c r="Y431" s="213"/>
      <c r="Z431" s="213"/>
      <c r="AA431" s="213"/>
      <c r="AB431" s="213"/>
      <c r="AC431" s="213"/>
      <c r="AD431" s="213"/>
      <c r="AE431" s="213"/>
      <c r="AF431" s="213"/>
      <c r="AG431" s="213" t="s">
        <v>532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20"/>
      <c r="B432" s="221"/>
      <c r="C432" s="261" t="s">
        <v>1644</v>
      </c>
      <c r="D432" s="259"/>
      <c r="E432" s="260"/>
      <c r="F432" s="222"/>
      <c r="G432" s="222"/>
      <c r="H432" s="222"/>
      <c r="I432" s="222"/>
      <c r="J432" s="222"/>
      <c r="K432" s="222"/>
      <c r="L432" s="222"/>
      <c r="M432" s="222"/>
      <c r="N432" s="222"/>
      <c r="O432" s="222"/>
      <c r="P432" s="222"/>
      <c r="Q432" s="222"/>
      <c r="R432" s="222"/>
      <c r="S432" s="222"/>
      <c r="T432" s="222"/>
      <c r="U432" s="222"/>
      <c r="V432" s="222"/>
      <c r="W432" s="222"/>
      <c r="X432" s="222"/>
      <c r="Y432" s="213"/>
      <c r="Z432" s="213"/>
      <c r="AA432" s="213"/>
      <c r="AB432" s="213"/>
      <c r="AC432" s="213"/>
      <c r="AD432" s="213"/>
      <c r="AE432" s="213"/>
      <c r="AF432" s="213"/>
      <c r="AG432" s="213" t="s">
        <v>532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61" t="s">
        <v>2508</v>
      </c>
      <c r="D433" s="259"/>
      <c r="E433" s="260"/>
      <c r="F433" s="222"/>
      <c r="G433" s="222"/>
      <c r="H433" s="222"/>
      <c r="I433" s="222"/>
      <c r="J433" s="222"/>
      <c r="K433" s="222"/>
      <c r="L433" s="222"/>
      <c r="M433" s="222"/>
      <c r="N433" s="222"/>
      <c r="O433" s="222"/>
      <c r="P433" s="222"/>
      <c r="Q433" s="222"/>
      <c r="R433" s="222"/>
      <c r="S433" s="222"/>
      <c r="T433" s="222"/>
      <c r="U433" s="222"/>
      <c r="V433" s="222"/>
      <c r="W433" s="222"/>
      <c r="X433" s="222"/>
      <c r="Y433" s="213"/>
      <c r="Z433" s="213"/>
      <c r="AA433" s="213"/>
      <c r="AB433" s="213"/>
      <c r="AC433" s="213"/>
      <c r="AD433" s="213"/>
      <c r="AE433" s="213"/>
      <c r="AF433" s="213"/>
      <c r="AG433" s="213" t="s">
        <v>532</v>
      </c>
      <c r="AH433" s="213">
        <v>0</v>
      </c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61" t="s">
        <v>2509</v>
      </c>
      <c r="D434" s="259"/>
      <c r="E434" s="260">
        <v>203.03</v>
      </c>
      <c r="F434" s="222"/>
      <c r="G434" s="222"/>
      <c r="H434" s="222"/>
      <c r="I434" s="222"/>
      <c r="J434" s="222"/>
      <c r="K434" s="222"/>
      <c r="L434" s="222"/>
      <c r="M434" s="222"/>
      <c r="N434" s="222"/>
      <c r="O434" s="222"/>
      <c r="P434" s="222"/>
      <c r="Q434" s="222"/>
      <c r="R434" s="222"/>
      <c r="S434" s="222"/>
      <c r="T434" s="222"/>
      <c r="U434" s="222"/>
      <c r="V434" s="222"/>
      <c r="W434" s="222"/>
      <c r="X434" s="222"/>
      <c r="Y434" s="213"/>
      <c r="Z434" s="213"/>
      <c r="AA434" s="213"/>
      <c r="AB434" s="213"/>
      <c r="AC434" s="213"/>
      <c r="AD434" s="213"/>
      <c r="AE434" s="213"/>
      <c r="AF434" s="213"/>
      <c r="AG434" s="213" t="s">
        <v>532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ht="33.75" outlineLevel="1" x14ac:dyDescent="0.2">
      <c r="A435" s="234">
        <v>114</v>
      </c>
      <c r="B435" s="235" t="s">
        <v>2510</v>
      </c>
      <c r="C435" s="253" t="s">
        <v>2511</v>
      </c>
      <c r="D435" s="236" t="s">
        <v>511</v>
      </c>
      <c r="E435" s="237">
        <v>154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7.5999999999999998E-2</v>
      </c>
      <c r="Q435" s="239">
        <f>ROUND(E435*P435,2)</f>
        <v>11.7</v>
      </c>
      <c r="R435" s="239"/>
      <c r="S435" s="239" t="s">
        <v>374</v>
      </c>
      <c r="T435" s="240" t="s">
        <v>375</v>
      </c>
      <c r="U435" s="222">
        <v>0.93899999999999995</v>
      </c>
      <c r="V435" s="222">
        <f>ROUND(E435*U435,2)</f>
        <v>144.61000000000001</v>
      </c>
      <c r="W435" s="222"/>
      <c r="X435" s="222" t="s">
        <v>376</v>
      </c>
      <c r="Y435" s="213"/>
      <c r="Z435" s="213"/>
      <c r="AA435" s="213"/>
      <c r="AB435" s="213"/>
      <c r="AC435" s="213"/>
      <c r="AD435" s="213"/>
      <c r="AE435" s="213"/>
      <c r="AF435" s="213"/>
      <c r="AG435" s="213" t="s">
        <v>377</v>
      </c>
      <c r="AH435" s="213"/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61" t="s">
        <v>2512</v>
      </c>
      <c r="D436" s="259"/>
      <c r="E436" s="260"/>
      <c r="F436" s="222"/>
      <c r="G436" s="222"/>
      <c r="H436" s="222"/>
      <c r="I436" s="222"/>
      <c r="J436" s="222"/>
      <c r="K436" s="222"/>
      <c r="L436" s="222"/>
      <c r="M436" s="222"/>
      <c r="N436" s="222"/>
      <c r="O436" s="222"/>
      <c r="P436" s="222"/>
      <c r="Q436" s="222"/>
      <c r="R436" s="222"/>
      <c r="S436" s="222"/>
      <c r="T436" s="222"/>
      <c r="U436" s="222"/>
      <c r="V436" s="222"/>
      <c r="W436" s="222"/>
      <c r="X436" s="222"/>
      <c r="Y436" s="213"/>
      <c r="Z436" s="213"/>
      <c r="AA436" s="213"/>
      <c r="AB436" s="213"/>
      <c r="AC436" s="213"/>
      <c r="AD436" s="213"/>
      <c r="AE436" s="213"/>
      <c r="AF436" s="213"/>
      <c r="AG436" s="213" t="s">
        <v>532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61" t="s">
        <v>2001</v>
      </c>
      <c r="D437" s="259"/>
      <c r="E437" s="260">
        <v>154</v>
      </c>
      <c r="F437" s="222"/>
      <c r="G437" s="222"/>
      <c r="H437" s="222"/>
      <c r="I437" s="222"/>
      <c r="J437" s="222"/>
      <c r="K437" s="222"/>
      <c r="L437" s="222"/>
      <c r="M437" s="222"/>
      <c r="N437" s="222"/>
      <c r="O437" s="222"/>
      <c r="P437" s="222"/>
      <c r="Q437" s="222"/>
      <c r="R437" s="222"/>
      <c r="S437" s="222"/>
      <c r="T437" s="222"/>
      <c r="U437" s="222"/>
      <c r="V437" s="222"/>
      <c r="W437" s="222"/>
      <c r="X437" s="222"/>
      <c r="Y437" s="213"/>
      <c r="Z437" s="213"/>
      <c r="AA437" s="213"/>
      <c r="AB437" s="213"/>
      <c r="AC437" s="213"/>
      <c r="AD437" s="213"/>
      <c r="AE437" s="213"/>
      <c r="AF437" s="213"/>
      <c r="AG437" s="213" t="s">
        <v>532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ht="33.75" outlineLevel="1" x14ac:dyDescent="0.2">
      <c r="A438" s="234">
        <v>115</v>
      </c>
      <c r="B438" s="235" t="s">
        <v>2513</v>
      </c>
      <c r="C438" s="253" t="s">
        <v>2514</v>
      </c>
      <c r="D438" s="236" t="s">
        <v>1188</v>
      </c>
      <c r="E438" s="237">
        <v>6.9420000000000002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1.8</v>
      </c>
      <c r="Q438" s="239">
        <f>ROUND(E438*P438,2)</f>
        <v>12.5</v>
      </c>
      <c r="R438" s="239"/>
      <c r="S438" s="239" t="s">
        <v>374</v>
      </c>
      <c r="T438" s="240" t="s">
        <v>375</v>
      </c>
      <c r="U438" s="222">
        <v>5.7960000000000003</v>
      </c>
      <c r="V438" s="222">
        <f>ROUND(E438*U438,2)</f>
        <v>40.24</v>
      </c>
      <c r="W438" s="222"/>
      <c r="X438" s="222" t="s">
        <v>376</v>
      </c>
      <c r="Y438" s="213"/>
      <c r="Z438" s="213"/>
      <c r="AA438" s="213"/>
      <c r="AB438" s="213"/>
      <c r="AC438" s="213"/>
      <c r="AD438" s="213"/>
      <c r="AE438" s="213"/>
      <c r="AF438" s="213"/>
      <c r="AG438" s="213" t="s">
        <v>377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61" t="s">
        <v>2100</v>
      </c>
      <c r="D439" s="259"/>
      <c r="E439" s="260"/>
      <c r="F439" s="222"/>
      <c r="G439" s="222"/>
      <c r="H439" s="222"/>
      <c r="I439" s="222"/>
      <c r="J439" s="222"/>
      <c r="K439" s="222"/>
      <c r="L439" s="222"/>
      <c r="M439" s="222"/>
      <c r="N439" s="222"/>
      <c r="O439" s="222"/>
      <c r="P439" s="222"/>
      <c r="Q439" s="222"/>
      <c r="R439" s="222"/>
      <c r="S439" s="222"/>
      <c r="T439" s="222"/>
      <c r="U439" s="222"/>
      <c r="V439" s="222"/>
      <c r="W439" s="222"/>
      <c r="X439" s="222"/>
      <c r="Y439" s="213"/>
      <c r="Z439" s="213"/>
      <c r="AA439" s="213"/>
      <c r="AB439" s="213"/>
      <c r="AC439" s="213"/>
      <c r="AD439" s="213"/>
      <c r="AE439" s="213"/>
      <c r="AF439" s="213"/>
      <c r="AG439" s="213" t="s">
        <v>532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61" t="s">
        <v>2515</v>
      </c>
      <c r="D440" s="259"/>
      <c r="E440" s="260"/>
      <c r="F440" s="222"/>
      <c r="G440" s="222"/>
      <c r="H440" s="222"/>
      <c r="I440" s="222"/>
      <c r="J440" s="222"/>
      <c r="K440" s="222"/>
      <c r="L440" s="222"/>
      <c r="M440" s="222"/>
      <c r="N440" s="222"/>
      <c r="O440" s="222"/>
      <c r="P440" s="222"/>
      <c r="Q440" s="222"/>
      <c r="R440" s="222"/>
      <c r="S440" s="222"/>
      <c r="T440" s="222"/>
      <c r="U440" s="222"/>
      <c r="V440" s="222"/>
      <c r="W440" s="222"/>
      <c r="X440" s="222"/>
      <c r="Y440" s="213"/>
      <c r="Z440" s="213"/>
      <c r="AA440" s="213"/>
      <c r="AB440" s="213"/>
      <c r="AC440" s="213"/>
      <c r="AD440" s="213"/>
      <c r="AE440" s="213"/>
      <c r="AF440" s="213"/>
      <c r="AG440" s="213" t="s">
        <v>532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20"/>
      <c r="B441" s="221"/>
      <c r="C441" s="261" t="s">
        <v>2516</v>
      </c>
      <c r="D441" s="259"/>
      <c r="E441" s="260">
        <v>6.94</v>
      </c>
      <c r="F441" s="222"/>
      <c r="G441" s="222"/>
      <c r="H441" s="222"/>
      <c r="I441" s="222"/>
      <c r="J441" s="222"/>
      <c r="K441" s="222"/>
      <c r="L441" s="222"/>
      <c r="M441" s="222"/>
      <c r="N441" s="222"/>
      <c r="O441" s="222"/>
      <c r="P441" s="222"/>
      <c r="Q441" s="222"/>
      <c r="R441" s="222"/>
      <c r="S441" s="222"/>
      <c r="T441" s="222"/>
      <c r="U441" s="222"/>
      <c r="V441" s="222"/>
      <c r="W441" s="222"/>
      <c r="X441" s="222"/>
      <c r="Y441" s="213"/>
      <c r="Z441" s="213"/>
      <c r="AA441" s="213"/>
      <c r="AB441" s="213"/>
      <c r="AC441" s="213"/>
      <c r="AD441" s="213"/>
      <c r="AE441" s="213"/>
      <c r="AF441" s="213"/>
      <c r="AG441" s="213" t="s">
        <v>532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ht="22.5" outlineLevel="1" x14ac:dyDescent="0.2">
      <c r="A442" s="234">
        <v>116</v>
      </c>
      <c r="B442" s="235" t="s">
        <v>2517</v>
      </c>
      <c r="C442" s="253" t="s">
        <v>2518</v>
      </c>
      <c r="D442" s="236" t="s">
        <v>1188</v>
      </c>
      <c r="E442" s="237">
        <v>3.5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0</v>
      </c>
      <c r="O442" s="239">
        <f>ROUND(E442*N442,2)</f>
        <v>0</v>
      </c>
      <c r="P442" s="239">
        <v>2.2000000000000002</v>
      </c>
      <c r="Q442" s="239">
        <f>ROUND(E442*P442,2)</f>
        <v>7.7</v>
      </c>
      <c r="R442" s="239"/>
      <c r="S442" s="239" t="s">
        <v>374</v>
      </c>
      <c r="T442" s="240" t="s">
        <v>375</v>
      </c>
      <c r="U442" s="222">
        <v>43.426000000000002</v>
      </c>
      <c r="V442" s="222">
        <f>ROUND(E442*U442,2)</f>
        <v>151.99</v>
      </c>
      <c r="W442" s="222"/>
      <c r="X442" s="222" t="s">
        <v>376</v>
      </c>
      <c r="Y442" s="213"/>
      <c r="Z442" s="213"/>
      <c r="AA442" s="213"/>
      <c r="AB442" s="213"/>
      <c r="AC442" s="213"/>
      <c r="AD442" s="213"/>
      <c r="AE442" s="213"/>
      <c r="AF442" s="213"/>
      <c r="AG442" s="213" t="s">
        <v>377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61" t="s">
        <v>2159</v>
      </c>
      <c r="D443" s="259"/>
      <c r="E443" s="260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13"/>
      <c r="Z443" s="213"/>
      <c r="AA443" s="213"/>
      <c r="AB443" s="213"/>
      <c r="AC443" s="213"/>
      <c r="AD443" s="213"/>
      <c r="AE443" s="213"/>
      <c r="AF443" s="213"/>
      <c r="AG443" s="213" t="s">
        <v>532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61" t="s">
        <v>2519</v>
      </c>
      <c r="D444" s="259"/>
      <c r="E444" s="260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13"/>
      <c r="Z444" s="213"/>
      <c r="AA444" s="213"/>
      <c r="AB444" s="213"/>
      <c r="AC444" s="213"/>
      <c r="AD444" s="213"/>
      <c r="AE444" s="213"/>
      <c r="AF444" s="213"/>
      <c r="AG444" s="213" t="s">
        <v>532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61" t="s">
        <v>2520</v>
      </c>
      <c r="D445" s="259"/>
      <c r="E445" s="260">
        <v>3.5</v>
      </c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13"/>
      <c r="Z445" s="213"/>
      <c r="AA445" s="213"/>
      <c r="AB445" s="213"/>
      <c r="AC445" s="213"/>
      <c r="AD445" s="213"/>
      <c r="AE445" s="213"/>
      <c r="AF445" s="213"/>
      <c r="AG445" s="213" t="s">
        <v>532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4">
        <v>117</v>
      </c>
      <c r="B446" s="235" t="s">
        <v>2521</v>
      </c>
      <c r="C446" s="253" t="s">
        <v>2522</v>
      </c>
      <c r="D446" s="236" t="s">
        <v>530</v>
      </c>
      <c r="E446" s="237">
        <v>284.2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0</v>
      </c>
      <c r="O446" s="239">
        <f>ROUND(E446*N446,2)</f>
        <v>0</v>
      </c>
      <c r="P446" s="239">
        <v>5.3999999999999999E-2</v>
      </c>
      <c r="Q446" s="239">
        <f>ROUND(E446*P446,2)</f>
        <v>15.35</v>
      </c>
      <c r="R446" s="239"/>
      <c r="S446" s="239" t="s">
        <v>374</v>
      </c>
      <c r="T446" s="240" t="s">
        <v>375</v>
      </c>
      <c r="U446" s="222">
        <v>0.72899999999999998</v>
      </c>
      <c r="V446" s="222">
        <f>ROUND(E446*U446,2)</f>
        <v>207.18</v>
      </c>
      <c r="W446" s="222"/>
      <c r="X446" s="222" t="s">
        <v>376</v>
      </c>
      <c r="Y446" s="213"/>
      <c r="Z446" s="213"/>
      <c r="AA446" s="213"/>
      <c r="AB446" s="213"/>
      <c r="AC446" s="213"/>
      <c r="AD446" s="213"/>
      <c r="AE446" s="213"/>
      <c r="AF446" s="213"/>
      <c r="AG446" s="213" t="s">
        <v>377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1" x14ac:dyDescent="0.2">
      <c r="A447" s="220"/>
      <c r="B447" s="221"/>
      <c r="C447" s="261" t="s">
        <v>2159</v>
      </c>
      <c r="D447" s="259"/>
      <c r="E447" s="260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13"/>
      <c r="Z447" s="213"/>
      <c r="AA447" s="213"/>
      <c r="AB447" s="213"/>
      <c r="AC447" s="213"/>
      <c r="AD447" s="213"/>
      <c r="AE447" s="213"/>
      <c r="AF447" s="213"/>
      <c r="AG447" s="213" t="s">
        <v>532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1" x14ac:dyDescent="0.2">
      <c r="A448" s="220"/>
      <c r="B448" s="221"/>
      <c r="C448" s="261" t="s">
        <v>2213</v>
      </c>
      <c r="D448" s="259"/>
      <c r="E448" s="260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13"/>
      <c r="Z448" s="213"/>
      <c r="AA448" s="213"/>
      <c r="AB448" s="213"/>
      <c r="AC448" s="213"/>
      <c r="AD448" s="213"/>
      <c r="AE448" s="213"/>
      <c r="AF448" s="213"/>
      <c r="AG448" s="213" t="s">
        <v>532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61" t="s">
        <v>2523</v>
      </c>
      <c r="D449" s="259"/>
      <c r="E449" s="260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13"/>
      <c r="Z449" s="213"/>
      <c r="AA449" s="213"/>
      <c r="AB449" s="213"/>
      <c r="AC449" s="213"/>
      <c r="AD449" s="213"/>
      <c r="AE449" s="213"/>
      <c r="AF449" s="213"/>
      <c r="AG449" s="213" t="s">
        <v>532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61" t="s">
        <v>2524</v>
      </c>
      <c r="D450" s="259"/>
      <c r="E450" s="260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13"/>
      <c r="Z450" s="213"/>
      <c r="AA450" s="213"/>
      <c r="AB450" s="213"/>
      <c r="AC450" s="213"/>
      <c r="AD450" s="213"/>
      <c r="AE450" s="213"/>
      <c r="AF450" s="213"/>
      <c r="AG450" s="213" t="s">
        <v>532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61" t="s">
        <v>2525</v>
      </c>
      <c r="D451" s="259"/>
      <c r="E451" s="260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13"/>
      <c r="Z451" s="213"/>
      <c r="AA451" s="213"/>
      <c r="AB451" s="213"/>
      <c r="AC451" s="213"/>
      <c r="AD451" s="213"/>
      <c r="AE451" s="213"/>
      <c r="AF451" s="213"/>
      <c r="AG451" s="213" t="s">
        <v>532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61" t="s">
        <v>2526</v>
      </c>
      <c r="D452" s="259"/>
      <c r="E452" s="260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13"/>
      <c r="Z452" s="213"/>
      <c r="AA452" s="213"/>
      <c r="AB452" s="213"/>
      <c r="AC452" s="213"/>
      <c r="AD452" s="213"/>
      <c r="AE452" s="213"/>
      <c r="AF452" s="213"/>
      <c r="AG452" s="213" t="s">
        <v>532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20"/>
      <c r="B453" s="221"/>
      <c r="C453" s="261" t="s">
        <v>2527</v>
      </c>
      <c r="D453" s="259"/>
      <c r="E453" s="260">
        <v>284.2</v>
      </c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13"/>
      <c r="Z453" s="213"/>
      <c r="AA453" s="213"/>
      <c r="AB453" s="213"/>
      <c r="AC453" s="213"/>
      <c r="AD453" s="213"/>
      <c r="AE453" s="213"/>
      <c r="AF453" s="213"/>
      <c r="AG453" s="213" t="s">
        <v>532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34">
        <v>118</v>
      </c>
      <c r="B454" s="235" t="s">
        <v>1824</v>
      </c>
      <c r="C454" s="253" t="s">
        <v>1825</v>
      </c>
      <c r="D454" s="236" t="s">
        <v>1188</v>
      </c>
      <c r="E454" s="237">
        <v>5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2.4</v>
      </c>
      <c r="Q454" s="239">
        <f>ROUND(E454*P454,2)</f>
        <v>12</v>
      </c>
      <c r="R454" s="239"/>
      <c r="S454" s="239" t="s">
        <v>374</v>
      </c>
      <c r="T454" s="240" t="s">
        <v>375</v>
      </c>
      <c r="U454" s="222">
        <v>13.301</v>
      </c>
      <c r="V454" s="222">
        <f>ROUND(E454*U454,2)</f>
        <v>66.510000000000005</v>
      </c>
      <c r="W454" s="222"/>
      <c r="X454" s="222" t="s">
        <v>376</v>
      </c>
      <c r="Y454" s="213"/>
      <c r="Z454" s="213"/>
      <c r="AA454" s="213"/>
      <c r="AB454" s="213"/>
      <c r="AC454" s="213"/>
      <c r="AD454" s="213"/>
      <c r="AE454" s="213"/>
      <c r="AF454" s="213"/>
      <c r="AG454" s="213" t="s">
        <v>377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61" t="s">
        <v>2528</v>
      </c>
      <c r="D455" s="259"/>
      <c r="E455" s="260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13"/>
      <c r="Z455" s="213"/>
      <c r="AA455" s="213"/>
      <c r="AB455" s="213"/>
      <c r="AC455" s="213"/>
      <c r="AD455" s="213"/>
      <c r="AE455" s="213"/>
      <c r="AF455" s="213"/>
      <c r="AG455" s="213" t="s">
        <v>532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61" t="s">
        <v>93</v>
      </c>
      <c r="D456" s="259"/>
      <c r="E456" s="260">
        <v>5</v>
      </c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13"/>
      <c r="Z456" s="213"/>
      <c r="AA456" s="213"/>
      <c r="AB456" s="213"/>
      <c r="AC456" s="213"/>
      <c r="AD456" s="213"/>
      <c r="AE456" s="213"/>
      <c r="AF456" s="213"/>
      <c r="AG456" s="213" t="s">
        <v>532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34">
        <v>119</v>
      </c>
      <c r="B457" s="235" t="s">
        <v>1827</v>
      </c>
      <c r="C457" s="253" t="s">
        <v>1828</v>
      </c>
      <c r="D457" s="236" t="s">
        <v>1188</v>
      </c>
      <c r="E457" s="237">
        <v>7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0</v>
      </c>
      <c r="O457" s="239">
        <f>ROUND(E457*N457,2)</f>
        <v>0</v>
      </c>
      <c r="P457" s="239">
        <v>2.4</v>
      </c>
      <c r="Q457" s="239">
        <f>ROUND(E457*P457,2)</f>
        <v>16.8</v>
      </c>
      <c r="R457" s="239"/>
      <c r="S457" s="239" t="s">
        <v>374</v>
      </c>
      <c r="T457" s="240" t="s">
        <v>375</v>
      </c>
      <c r="U457" s="222">
        <v>8.5</v>
      </c>
      <c r="V457" s="222">
        <f>ROUND(E457*U457,2)</f>
        <v>59.5</v>
      </c>
      <c r="W457" s="222"/>
      <c r="X457" s="222" t="s">
        <v>376</v>
      </c>
      <c r="Y457" s="213"/>
      <c r="Z457" s="213"/>
      <c r="AA457" s="213"/>
      <c r="AB457" s="213"/>
      <c r="AC457" s="213"/>
      <c r="AD457" s="213"/>
      <c r="AE457" s="213"/>
      <c r="AF457" s="213"/>
      <c r="AG457" s="213" t="s">
        <v>377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1" x14ac:dyDescent="0.2">
      <c r="A458" s="220"/>
      <c r="B458" s="221"/>
      <c r="C458" s="261" t="s">
        <v>2142</v>
      </c>
      <c r="D458" s="259"/>
      <c r="E458" s="260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13"/>
      <c r="Z458" s="213"/>
      <c r="AA458" s="213"/>
      <c r="AB458" s="213"/>
      <c r="AC458" s="213"/>
      <c r="AD458" s="213"/>
      <c r="AE458" s="213"/>
      <c r="AF458" s="213"/>
      <c r="AG458" s="213" t="s">
        <v>532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1" x14ac:dyDescent="0.2">
      <c r="A459" s="220"/>
      <c r="B459" s="221"/>
      <c r="C459" s="261" t="s">
        <v>2529</v>
      </c>
      <c r="D459" s="259"/>
      <c r="E459" s="260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13"/>
      <c r="Z459" s="213"/>
      <c r="AA459" s="213"/>
      <c r="AB459" s="213"/>
      <c r="AC459" s="213"/>
      <c r="AD459" s="213"/>
      <c r="AE459" s="213"/>
      <c r="AF459" s="213"/>
      <c r="AG459" s="213" t="s">
        <v>532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1" x14ac:dyDescent="0.2">
      <c r="A460" s="220"/>
      <c r="B460" s="221"/>
      <c r="C460" s="261" t="s">
        <v>2530</v>
      </c>
      <c r="D460" s="259"/>
      <c r="E460" s="260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13"/>
      <c r="Z460" s="213"/>
      <c r="AA460" s="213"/>
      <c r="AB460" s="213"/>
      <c r="AC460" s="213"/>
      <c r="AD460" s="213"/>
      <c r="AE460" s="213"/>
      <c r="AF460" s="213"/>
      <c r="AG460" s="213" t="s">
        <v>532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61" t="s">
        <v>95</v>
      </c>
      <c r="D461" s="259"/>
      <c r="E461" s="260">
        <v>7</v>
      </c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13"/>
      <c r="Z461" s="213"/>
      <c r="AA461" s="213"/>
      <c r="AB461" s="213"/>
      <c r="AC461" s="213"/>
      <c r="AD461" s="213"/>
      <c r="AE461" s="213"/>
      <c r="AF461" s="213"/>
      <c r="AG461" s="213" t="s">
        <v>532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1" x14ac:dyDescent="0.2">
      <c r="A462" s="241">
        <v>120</v>
      </c>
      <c r="B462" s="242" t="s">
        <v>2531</v>
      </c>
      <c r="C462" s="252" t="s">
        <v>2532</v>
      </c>
      <c r="D462" s="243" t="s">
        <v>530</v>
      </c>
      <c r="E462" s="244">
        <v>85.65</v>
      </c>
      <c r="F462" s="245"/>
      <c r="G462" s="246">
        <f>ROUND(E462*F462,2)</f>
        <v>0</v>
      </c>
      <c r="H462" s="245"/>
      <c r="I462" s="246">
        <f>ROUND(E462*H462,2)</f>
        <v>0</v>
      </c>
      <c r="J462" s="245"/>
      <c r="K462" s="246">
        <f>ROUND(E462*J462,2)</f>
        <v>0</v>
      </c>
      <c r="L462" s="246">
        <v>21</v>
      </c>
      <c r="M462" s="246">
        <f>G462*(1+L462/100)</f>
        <v>0</v>
      </c>
      <c r="N462" s="246">
        <v>0</v>
      </c>
      <c r="O462" s="246">
        <f>ROUND(E462*N462,2)</f>
        <v>0</v>
      </c>
      <c r="P462" s="246">
        <v>8.2000000000000003E-2</v>
      </c>
      <c r="Q462" s="246">
        <f>ROUND(E462*P462,2)</f>
        <v>7.02</v>
      </c>
      <c r="R462" s="246"/>
      <c r="S462" s="246" t="s">
        <v>374</v>
      </c>
      <c r="T462" s="247" t="s">
        <v>375</v>
      </c>
      <c r="U462" s="222">
        <v>0.42099999999999999</v>
      </c>
      <c r="V462" s="222">
        <f>ROUND(E462*U462,2)</f>
        <v>36.06</v>
      </c>
      <c r="W462" s="222"/>
      <c r="X462" s="222" t="s">
        <v>376</v>
      </c>
      <c r="Y462" s="213"/>
      <c r="Z462" s="213"/>
      <c r="AA462" s="213"/>
      <c r="AB462" s="213"/>
      <c r="AC462" s="213"/>
      <c r="AD462" s="213"/>
      <c r="AE462" s="213"/>
      <c r="AF462" s="213"/>
      <c r="AG462" s="213" t="s">
        <v>377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ht="22.5" outlineLevel="1" x14ac:dyDescent="0.2">
      <c r="A463" s="234">
        <v>121</v>
      </c>
      <c r="B463" s="235" t="s">
        <v>2533</v>
      </c>
      <c r="C463" s="253" t="s">
        <v>2534</v>
      </c>
      <c r="D463" s="236" t="s">
        <v>373</v>
      </c>
      <c r="E463" s="237">
        <v>18</v>
      </c>
      <c r="F463" s="238"/>
      <c r="G463" s="239">
        <f>ROUND(E463*F463,2)</f>
        <v>0</v>
      </c>
      <c r="H463" s="238"/>
      <c r="I463" s="239">
        <f>ROUND(E463*H463,2)</f>
        <v>0</v>
      </c>
      <c r="J463" s="238"/>
      <c r="K463" s="239">
        <f>ROUND(E463*J463,2)</f>
        <v>0</v>
      </c>
      <c r="L463" s="239">
        <v>21</v>
      </c>
      <c r="M463" s="239">
        <f>G463*(1+L463/100)</f>
        <v>0</v>
      </c>
      <c r="N463" s="239">
        <v>0</v>
      </c>
      <c r="O463" s="239">
        <f>ROUND(E463*N463,2)</f>
        <v>0</v>
      </c>
      <c r="P463" s="239">
        <v>3.1E-2</v>
      </c>
      <c r="Q463" s="239">
        <f>ROUND(E463*P463,2)</f>
        <v>0.56000000000000005</v>
      </c>
      <c r="R463" s="239"/>
      <c r="S463" s="239" t="s">
        <v>374</v>
      </c>
      <c r="T463" s="240" t="s">
        <v>375</v>
      </c>
      <c r="U463" s="222">
        <v>0.77200000000000002</v>
      </c>
      <c r="V463" s="222">
        <f>ROUND(E463*U463,2)</f>
        <v>13.9</v>
      </c>
      <c r="W463" s="222"/>
      <c r="X463" s="222" t="s">
        <v>376</v>
      </c>
      <c r="Y463" s="213"/>
      <c r="Z463" s="213"/>
      <c r="AA463" s="213"/>
      <c r="AB463" s="213"/>
      <c r="AC463" s="213"/>
      <c r="AD463" s="213"/>
      <c r="AE463" s="213"/>
      <c r="AF463" s="213"/>
      <c r="AG463" s="213" t="s">
        <v>377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20"/>
      <c r="B464" s="221"/>
      <c r="C464" s="261" t="s">
        <v>2142</v>
      </c>
      <c r="D464" s="259"/>
      <c r="E464" s="260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13"/>
      <c r="Z464" s="213"/>
      <c r="AA464" s="213"/>
      <c r="AB464" s="213"/>
      <c r="AC464" s="213"/>
      <c r="AD464" s="213"/>
      <c r="AE464" s="213"/>
      <c r="AF464" s="213"/>
      <c r="AG464" s="213" t="s">
        <v>532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61" t="s">
        <v>2535</v>
      </c>
      <c r="D465" s="259"/>
      <c r="E465" s="260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13"/>
      <c r="Z465" s="213"/>
      <c r="AA465" s="213"/>
      <c r="AB465" s="213"/>
      <c r="AC465" s="213"/>
      <c r="AD465" s="213"/>
      <c r="AE465" s="213"/>
      <c r="AF465" s="213"/>
      <c r="AG465" s="213" t="s">
        <v>532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20"/>
      <c r="B466" s="221"/>
      <c r="C466" s="261" t="s">
        <v>59</v>
      </c>
      <c r="D466" s="259"/>
      <c r="E466" s="260">
        <v>18</v>
      </c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13"/>
      <c r="Z466" s="213"/>
      <c r="AA466" s="213"/>
      <c r="AB466" s="213"/>
      <c r="AC466" s="213"/>
      <c r="AD466" s="213"/>
      <c r="AE466" s="213"/>
      <c r="AF466" s="213"/>
      <c r="AG466" s="213" t="s">
        <v>532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ht="22.5" outlineLevel="1" x14ac:dyDescent="0.2">
      <c r="A467" s="241">
        <v>122</v>
      </c>
      <c r="B467" s="242" t="s">
        <v>2536</v>
      </c>
      <c r="C467" s="252" t="s">
        <v>2537</v>
      </c>
      <c r="D467" s="243" t="s">
        <v>373</v>
      </c>
      <c r="E467" s="244">
        <v>110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6">
        <v>0</v>
      </c>
      <c r="O467" s="246">
        <f>ROUND(E467*N467,2)</f>
        <v>0</v>
      </c>
      <c r="P467" s="246">
        <v>4.9000000000000002E-2</v>
      </c>
      <c r="Q467" s="246">
        <f>ROUND(E467*P467,2)</f>
        <v>5.39</v>
      </c>
      <c r="R467" s="246"/>
      <c r="S467" s="246" t="s">
        <v>374</v>
      </c>
      <c r="T467" s="247" t="s">
        <v>375</v>
      </c>
      <c r="U467" s="222">
        <v>0.80300000000000005</v>
      </c>
      <c r="V467" s="222">
        <f>ROUND(E467*U467,2)</f>
        <v>88.33</v>
      </c>
      <c r="W467" s="222"/>
      <c r="X467" s="222" t="s">
        <v>376</v>
      </c>
      <c r="Y467" s="213"/>
      <c r="Z467" s="213"/>
      <c r="AA467" s="213"/>
      <c r="AB467" s="213"/>
      <c r="AC467" s="213"/>
      <c r="AD467" s="213"/>
      <c r="AE467" s="213"/>
      <c r="AF467" s="213"/>
      <c r="AG467" s="213" t="s">
        <v>377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ht="22.5" outlineLevel="1" x14ac:dyDescent="0.2">
      <c r="A468" s="241">
        <v>123</v>
      </c>
      <c r="B468" s="242" t="s">
        <v>2538</v>
      </c>
      <c r="C468" s="252" t="s">
        <v>2539</v>
      </c>
      <c r="D468" s="243" t="s">
        <v>530</v>
      </c>
      <c r="E468" s="244">
        <v>181.4</v>
      </c>
      <c r="F468" s="245"/>
      <c r="G468" s="246">
        <f>ROUND(E468*F468,2)</f>
        <v>0</v>
      </c>
      <c r="H468" s="245"/>
      <c r="I468" s="246">
        <f>ROUND(E468*H468,2)</f>
        <v>0</v>
      </c>
      <c r="J468" s="245"/>
      <c r="K468" s="246">
        <f>ROUND(E468*J468,2)</f>
        <v>0</v>
      </c>
      <c r="L468" s="246">
        <v>21</v>
      </c>
      <c r="M468" s="246">
        <f>G468*(1+L468/100)</f>
        <v>0</v>
      </c>
      <c r="N468" s="246">
        <v>0</v>
      </c>
      <c r="O468" s="246">
        <f>ROUND(E468*N468,2)</f>
        <v>0</v>
      </c>
      <c r="P468" s="246">
        <v>8.0000000000000002E-3</v>
      </c>
      <c r="Q468" s="246">
        <f>ROUND(E468*P468,2)</f>
        <v>1.45</v>
      </c>
      <c r="R468" s="246"/>
      <c r="S468" s="246" t="s">
        <v>374</v>
      </c>
      <c r="T468" s="247" t="s">
        <v>375</v>
      </c>
      <c r="U468" s="222">
        <v>0.35599999999999998</v>
      </c>
      <c r="V468" s="222">
        <f>ROUND(E468*U468,2)</f>
        <v>64.58</v>
      </c>
      <c r="W468" s="222"/>
      <c r="X468" s="222" t="s">
        <v>376</v>
      </c>
      <c r="Y468" s="213"/>
      <c r="Z468" s="213"/>
      <c r="AA468" s="213"/>
      <c r="AB468" s="213"/>
      <c r="AC468" s="213"/>
      <c r="AD468" s="213"/>
      <c r="AE468" s="213"/>
      <c r="AF468" s="213"/>
      <c r="AG468" s="213" t="s">
        <v>377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ht="22.5" outlineLevel="1" x14ac:dyDescent="0.2">
      <c r="A469" s="241">
        <v>124</v>
      </c>
      <c r="B469" s="242" t="s">
        <v>2540</v>
      </c>
      <c r="C469" s="252" t="s">
        <v>2541</v>
      </c>
      <c r="D469" s="243" t="s">
        <v>530</v>
      </c>
      <c r="E469" s="244">
        <v>154.80000000000001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6">
        <v>0</v>
      </c>
      <c r="O469" s="246">
        <f>ROUND(E469*N469,2)</f>
        <v>0</v>
      </c>
      <c r="P469" s="246">
        <v>1.2E-2</v>
      </c>
      <c r="Q469" s="246">
        <f>ROUND(E469*P469,2)</f>
        <v>1.86</v>
      </c>
      <c r="R469" s="246"/>
      <c r="S469" s="246" t="s">
        <v>374</v>
      </c>
      <c r="T469" s="247" t="s">
        <v>375</v>
      </c>
      <c r="U469" s="222">
        <v>0.67700000000000005</v>
      </c>
      <c r="V469" s="222">
        <f>ROUND(E469*U469,2)</f>
        <v>104.8</v>
      </c>
      <c r="W469" s="222"/>
      <c r="X469" s="222" t="s">
        <v>376</v>
      </c>
      <c r="Y469" s="213"/>
      <c r="Z469" s="213"/>
      <c r="AA469" s="213"/>
      <c r="AB469" s="213"/>
      <c r="AC469" s="213"/>
      <c r="AD469" s="213"/>
      <c r="AE469" s="213"/>
      <c r="AF469" s="213"/>
      <c r="AG469" s="213" t="s">
        <v>377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ht="22.5" outlineLevel="1" x14ac:dyDescent="0.2">
      <c r="A470" s="241">
        <v>125</v>
      </c>
      <c r="B470" s="242" t="s">
        <v>2542</v>
      </c>
      <c r="C470" s="252" t="s">
        <v>2543</v>
      </c>
      <c r="D470" s="243" t="s">
        <v>530</v>
      </c>
      <c r="E470" s="244">
        <v>98.5</v>
      </c>
      <c r="F470" s="245"/>
      <c r="G470" s="246">
        <f>ROUND(E470*F470,2)</f>
        <v>0</v>
      </c>
      <c r="H470" s="245"/>
      <c r="I470" s="246">
        <f>ROUND(E470*H470,2)</f>
        <v>0</v>
      </c>
      <c r="J470" s="245"/>
      <c r="K470" s="246">
        <f>ROUND(E470*J470,2)</f>
        <v>0</v>
      </c>
      <c r="L470" s="246">
        <v>21</v>
      </c>
      <c r="M470" s="246">
        <f>G470*(1+L470/100)</f>
        <v>0</v>
      </c>
      <c r="N470" s="246">
        <v>0</v>
      </c>
      <c r="O470" s="246">
        <f>ROUND(E470*N470,2)</f>
        <v>0</v>
      </c>
      <c r="P470" s="246">
        <v>1.2E-2</v>
      </c>
      <c r="Q470" s="246">
        <f>ROUND(E470*P470,2)</f>
        <v>1.18</v>
      </c>
      <c r="R470" s="246"/>
      <c r="S470" s="246" t="s">
        <v>374</v>
      </c>
      <c r="T470" s="247" t="s">
        <v>375</v>
      </c>
      <c r="U470" s="222">
        <v>0.75</v>
      </c>
      <c r="V470" s="222">
        <f>ROUND(E470*U470,2)</f>
        <v>73.88</v>
      </c>
      <c r="W470" s="222"/>
      <c r="X470" s="222" t="s">
        <v>376</v>
      </c>
      <c r="Y470" s="213"/>
      <c r="Z470" s="213"/>
      <c r="AA470" s="213"/>
      <c r="AB470" s="213"/>
      <c r="AC470" s="213"/>
      <c r="AD470" s="213"/>
      <c r="AE470" s="213"/>
      <c r="AF470" s="213"/>
      <c r="AG470" s="213" t="s">
        <v>377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ht="22.5" outlineLevel="1" x14ac:dyDescent="0.2">
      <c r="A471" s="241">
        <v>126</v>
      </c>
      <c r="B471" s="242" t="s">
        <v>2544</v>
      </c>
      <c r="C471" s="252" t="s">
        <v>2545</v>
      </c>
      <c r="D471" s="243" t="s">
        <v>530</v>
      </c>
      <c r="E471" s="244">
        <v>61</v>
      </c>
      <c r="F471" s="245"/>
      <c r="G471" s="246">
        <f>ROUND(E471*F471,2)</f>
        <v>0</v>
      </c>
      <c r="H471" s="245"/>
      <c r="I471" s="246">
        <f>ROUND(E471*H471,2)</f>
        <v>0</v>
      </c>
      <c r="J471" s="245"/>
      <c r="K471" s="246">
        <f>ROUND(E471*J471,2)</f>
        <v>0</v>
      </c>
      <c r="L471" s="246">
        <v>21</v>
      </c>
      <c r="M471" s="246">
        <f>G471*(1+L471/100)</f>
        <v>0</v>
      </c>
      <c r="N471" s="246">
        <v>0</v>
      </c>
      <c r="O471" s="246">
        <f>ROUND(E471*N471,2)</f>
        <v>0</v>
      </c>
      <c r="P471" s="246">
        <v>0.02</v>
      </c>
      <c r="Q471" s="246">
        <f>ROUND(E471*P471,2)</f>
        <v>1.22</v>
      </c>
      <c r="R471" s="246"/>
      <c r="S471" s="246" t="s">
        <v>374</v>
      </c>
      <c r="T471" s="247" t="s">
        <v>375</v>
      </c>
      <c r="U471" s="222">
        <v>0.88</v>
      </c>
      <c r="V471" s="222">
        <f>ROUND(E471*U471,2)</f>
        <v>53.68</v>
      </c>
      <c r="W471" s="222"/>
      <c r="X471" s="222" t="s">
        <v>376</v>
      </c>
      <c r="Y471" s="213"/>
      <c r="Z471" s="213"/>
      <c r="AA471" s="213"/>
      <c r="AB471" s="213"/>
      <c r="AC471" s="213"/>
      <c r="AD471" s="213"/>
      <c r="AE471" s="213"/>
      <c r="AF471" s="213"/>
      <c r="AG471" s="213" t="s">
        <v>377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 x14ac:dyDescent="0.2">
      <c r="A472" s="241">
        <v>127</v>
      </c>
      <c r="B472" s="242" t="s">
        <v>2546</v>
      </c>
      <c r="C472" s="252" t="s">
        <v>2547</v>
      </c>
      <c r="D472" s="243" t="s">
        <v>530</v>
      </c>
      <c r="E472" s="244">
        <v>35</v>
      </c>
      <c r="F472" s="245"/>
      <c r="G472" s="246">
        <f>ROUND(E472*F472,2)</f>
        <v>0</v>
      </c>
      <c r="H472" s="245"/>
      <c r="I472" s="246">
        <f>ROUND(E472*H472,2)</f>
        <v>0</v>
      </c>
      <c r="J472" s="245"/>
      <c r="K472" s="246">
        <f>ROUND(E472*J472,2)</f>
        <v>0</v>
      </c>
      <c r="L472" s="246">
        <v>21</v>
      </c>
      <c r="M472" s="246">
        <f>G472*(1+L472/100)</f>
        <v>0</v>
      </c>
      <c r="N472" s="246">
        <v>0</v>
      </c>
      <c r="O472" s="246">
        <f>ROUND(E472*N472,2)</f>
        <v>0</v>
      </c>
      <c r="P472" s="246">
        <v>0.03</v>
      </c>
      <c r="Q472" s="246">
        <f>ROUND(E472*P472,2)</f>
        <v>1.05</v>
      </c>
      <c r="R472" s="246"/>
      <c r="S472" s="246" t="s">
        <v>374</v>
      </c>
      <c r="T472" s="247" t="s">
        <v>375</v>
      </c>
      <c r="U472" s="222">
        <v>1.03</v>
      </c>
      <c r="V472" s="222">
        <f>ROUND(E472*U472,2)</f>
        <v>36.049999999999997</v>
      </c>
      <c r="W472" s="222"/>
      <c r="X472" s="222" t="s">
        <v>376</v>
      </c>
      <c r="Y472" s="213"/>
      <c r="Z472" s="213"/>
      <c r="AA472" s="213"/>
      <c r="AB472" s="213"/>
      <c r="AC472" s="213"/>
      <c r="AD472" s="213"/>
      <c r="AE472" s="213"/>
      <c r="AF472" s="213"/>
      <c r="AG472" s="213" t="s">
        <v>377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ht="22.5" outlineLevel="1" x14ac:dyDescent="0.2">
      <c r="A473" s="234">
        <v>128</v>
      </c>
      <c r="B473" s="235" t="s">
        <v>2548</v>
      </c>
      <c r="C473" s="253" t="s">
        <v>2549</v>
      </c>
      <c r="D473" s="236" t="s">
        <v>2550</v>
      </c>
      <c r="E473" s="237">
        <v>215</v>
      </c>
      <c r="F473" s="238"/>
      <c r="G473" s="239">
        <f>ROUND(E473*F473,2)</f>
        <v>0</v>
      </c>
      <c r="H473" s="238"/>
      <c r="I473" s="239">
        <f>ROUND(E473*H473,2)</f>
        <v>0</v>
      </c>
      <c r="J473" s="238"/>
      <c r="K473" s="239">
        <f>ROUND(E473*J473,2)</f>
        <v>0</v>
      </c>
      <c r="L473" s="239">
        <v>21</v>
      </c>
      <c r="M473" s="239">
        <f>G473*(1+L473/100)</f>
        <v>0</v>
      </c>
      <c r="N473" s="239">
        <v>4.5569999999999999E-2</v>
      </c>
      <c r="O473" s="239">
        <f>ROUND(E473*N473,2)</f>
        <v>9.8000000000000007</v>
      </c>
      <c r="P473" s="239">
        <v>0</v>
      </c>
      <c r="Q473" s="239">
        <f>ROUND(E473*P473,2)</f>
        <v>0</v>
      </c>
      <c r="R473" s="239"/>
      <c r="S473" s="239" t="s">
        <v>374</v>
      </c>
      <c r="T473" s="240" t="s">
        <v>375</v>
      </c>
      <c r="U473" s="222">
        <v>0</v>
      </c>
      <c r="V473" s="222">
        <f>ROUND(E473*U473,2)</f>
        <v>0</v>
      </c>
      <c r="W473" s="222"/>
      <c r="X473" s="222" t="s">
        <v>376</v>
      </c>
      <c r="Y473" s="213"/>
      <c r="Z473" s="213"/>
      <c r="AA473" s="213"/>
      <c r="AB473" s="213"/>
      <c r="AC473" s="213"/>
      <c r="AD473" s="213"/>
      <c r="AE473" s="213"/>
      <c r="AF473" s="213"/>
      <c r="AG473" s="213" t="s">
        <v>377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20"/>
      <c r="B474" s="221"/>
      <c r="C474" s="261" t="s">
        <v>1696</v>
      </c>
      <c r="D474" s="259"/>
      <c r="E474" s="260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13"/>
      <c r="Z474" s="213"/>
      <c r="AA474" s="213"/>
      <c r="AB474" s="213"/>
      <c r="AC474" s="213"/>
      <c r="AD474" s="213"/>
      <c r="AE474" s="213"/>
      <c r="AF474" s="213"/>
      <c r="AG474" s="213" t="s">
        <v>532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61" t="s">
        <v>2551</v>
      </c>
      <c r="D475" s="259"/>
      <c r="E475" s="260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13"/>
      <c r="Z475" s="213"/>
      <c r="AA475" s="213"/>
      <c r="AB475" s="213"/>
      <c r="AC475" s="213"/>
      <c r="AD475" s="213"/>
      <c r="AE475" s="213"/>
      <c r="AF475" s="213"/>
      <c r="AG475" s="213" t="s">
        <v>532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1" x14ac:dyDescent="0.2">
      <c r="A476" s="220"/>
      <c r="B476" s="221"/>
      <c r="C476" s="261" t="s">
        <v>2552</v>
      </c>
      <c r="D476" s="259"/>
      <c r="E476" s="260"/>
      <c r="F476" s="222"/>
      <c r="G476" s="222"/>
      <c r="H476" s="222"/>
      <c r="I476" s="222"/>
      <c r="J476" s="222"/>
      <c r="K476" s="222"/>
      <c r="L476" s="222"/>
      <c r="M476" s="222"/>
      <c r="N476" s="222"/>
      <c r="O476" s="222"/>
      <c r="P476" s="222"/>
      <c r="Q476" s="222"/>
      <c r="R476" s="222"/>
      <c r="S476" s="222"/>
      <c r="T476" s="222"/>
      <c r="U476" s="222"/>
      <c r="V476" s="222"/>
      <c r="W476" s="222"/>
      <c r="X476" s="222"/>
      <c r="Y476" s="213"/>
      <c r="Z476" s="213"/>
      <c r="AA476" s="213"/>
      <c r="AB476" s="213"/>
      <c r="AC476" s="213"/>
      <c r="AD476" s="213"/>
      <c r="AE476" s="213"/>
      <c r="AF476" s="213"/>
      <c r="AG476" s="213" t="s">
        <v>532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1" x14ac:dyDescent="0.2">
      <c r="A477" s="220"/>
      <c r="B477" s="221"/>
      <c r="C477" s="261" t="s">
        <v>2553</v>
      </c>
      <c r="D477" s="259"/>
      <c r="E477" s="260"/>
      <c r="F477" s="222"/>
      <c r="G477" s="222"/>
      <c r="H477" s="222"/>
      <c r="I477" s="222"/>
      <c r="J477" s="222"/>
      <c r="K477" s="222"/>
      <c r="L477" s="222"/>
      <c r="M477" s="222"/>
      <c r="N477" s="222"/>
      <c r="O477" s="222"/>
      <c r="P477" s="222"/>
      <c r="Q477" s="222"/>
      <c r="R477" s="222"/>
      <c r="S477" s="222"/>
      <c r="T477" s="222"/>
      <c r="U477" s="222"/>
      <c r="V477" s="222"/>
      <c r="W477" s="222"/>
      <c r="X477" s="222"/>
      <c r="Y477" s="213"/>
      <c r="Z477" s="213"/>
      <c r="AA477" s="213"/>
      <c r="AB477" s="213"/>
      <c r="AC477" s="213"/>
      <c r="AD477" s="213"/>
      <c r="AE477" s="213"/>
      <c r="AF477" s="213"/>
      <c r="AG477" s="213" t="s">
        <v>532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1" x14ac:dyDescent="0.2">
      <c r="A478" s="220"/>
      <c r="B478" s="221"/>
      <c r="C478" s="261" t="s">
        <v>2554</v>
      </c>
      <c r="D478" s="259"/>
      <c r="E478" s="260">
        <v>215</v>
      </c>
      <c r="F478" s="222"/>
      <c r="G478" s="222"/>
      <c r="H478" s="222"/>
      <c r="I478" s="222"/>
      <c r="J478" s="222"/>
      <c r="K478" s="222"/>
      <c r="L478" s="222"/>
      <c r="M478" s="222"/>
      <c r="N478" s="222"/>
      <c r="O478" s="222"/>
      <c r="P478" s="222"/>
      <c r="Q478" s="222"/>
      <c r="R478" s="222"/>
      <c r="S478" s="222"/>
      <c r="T478" s="222"/>
      <c r="U478" s="222"/>
      <c r="V478" s="222"/>
      <c r="W478" s="222"/>
      <c r="X478" s="222"/>
      <c r="Y478" s="213"/>
      <c r="Z478" s="213"/>
      <c r="AA478" s="213"/>
      <c r="AB478" s="213"/>
      <c r="AC478" s="213"/>
      <c r="AD478" s="213"/>
      <c r="AE478" s="213"/>
      <c r="AF478" s="213"/>
      <c r="AG478" s="213" t="s">
        <v>532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ht="22.5" outlineLevel="1" x14ac:dyDescent="0.2">
      <c r="A479" s="234">
        <v>129</v>
      </c>
      <c r="B479" s="235" t="s">
        <v>2555</v>
      </c>
      <c r="C479" s="253" t="s">
        <v>2556</v>
      </c>
      <c r="D479" s="236" t="s">
        <v>511</v>
      </c>
      <c r="E479" s="237">
        <v>407.1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9">
        <v>0</v>
      </c>
      <c r="O479" s="239">
        <f>ROUND(E479*N479,2)</f>
        <v>0</v>
      </c>
      <c r="P479" s="239">
        <v>0.05</v>
      </c>
      <c r="Q479" s="239">
        <f>ROUND(E479*P479,2)</f>
        <v>20.36</v>
      </c>
      <c r="R479" s="239"/>
      <c r="S479" s="239" t="s">
        <v>374</v>
      </c>
      <c r="T479" s="240" t="s">
        <v>375</v>
      </c>
      <c r="U479" s="222">
        <v>0.33</v>
      </c>
      <c r="V479" s="222">
        <f>ROUND(E479*U479,2)</f>
        <v>134.34</v>
      </c>
      <c r="W479" s="222"/>
      <c r="X479" s="222" t="s">
        <v>376</v>
      </c>
      <c r="Y479" s="213"/>
      <c r="Z479" s="213"/>
      <c r="AA479" s="213"/>
      <c r="AB479" s="213"/>
      <c r="AC479" s="213"/>
      <c r="AD479" s="213"/>
      <c r="AE479" s="213"/>
      <c r="AF479" s="213"/>
      <c r="AG479" s="213" t="s">
        <v>377</v>
      </c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1" x14ac:dyDescent="0.2">
      <c r="A480" s="220"/>
      <c r="B480" s="221"/>
      <c r="C480" s="261" t="s">
        <v>2100</v>
      </c>
      <c r="D480" s="259"/>
      <c r="E480" s="260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13"/>
      <c r="Z480" s="213"/>
      <c r="AA480" s="213"/>
      <c r="AB480" s="213"/>
      <c r="AC480" s="213"/>
      <c r="AD480" s="213"/>
      <c r="AE480" s="213"/>
      <c r="AF480" s="213"/>
      <c r="AG480" s="213" t="s">
        <v>532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1" x14ac:dyDescent="0.2">
      <c r="A481" s="220"/>
      <c r="B481" s="221"/>
      <c r="C481" s="261" t="s">
        <v>2252</v>
      </c>
      <c r="D481" s="259"/>
      <c r="E481" s="260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13"/>
      <c r="Z481" s="213"/>
      <c r="AA481" s="213"/>
      <c r="AB481" s="213"/>
      <c r="AC481" s="213"/>
      <c r="AD481" s="213"/>
      <c r="AE481" s="213"/>
      <c r="AF481" s="213"/>
      <c r="AG481" s="213" t="s">
        <v>532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1" x14ac:dyDescent="0.2">
      <c r="A482" s="220"/>
      <c r="B482" s="221"/>
      <c r="C482" s="261" t="s">
        <v>2557</v>
      </c>
      <c r="D482" s="259"/>
      <c r="E482" s="260">
        <v>407.1</v>
      </c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13"/>
      <c r="Z482" s="213"/>
      <c r="AA482" s="213"/>
      <c r="AB482" s="213"/>
      <c r="AC482" s="213"/>
      <c r="AD482" s="213"/>
      <c r="AE482" s="213"/>
      <c r="AF482" s="213"/>
      <c r="AG482" s="213" t="s">
        <v>532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ht="22.5" outlineLevel="1" x14ac:dyDescent="0.2">
      <c r="A483" s="234">
        <v>130</v>
      </c>
      <c r="B483" s="235" t="s">
        <v>2558</v>
      </c>
      <c r="C483" s="253" t="s">
        <v>2559</v>
      </c>
      <c r="D483" s="236" t="s">
        <v>511</v>
      </c>
      <c r="E483" s="237">
        <v>709.69799999999998</v>
      </c>
      <c r="F483" s="238"/>
      <c r="G483" s="239">
        <f>ROUND(E483*F483,2)</f>
        <v>0</v>
      </c>
      <c r="H483" s="238"/>
      <c r="I483" s="239">
        <f>ROUND(E483*H483,2)</f>
        <v>0</v>
      </c>
      <c r="J483" s="238"/>
      <c r="K483" s="239">
        <f>ROUND(E483*J483,2)</f>
        <v>0</v>
      </c>
      <c r="L483" s="239">
        <v>21</v>
      </c>
      <c r="M483" s="239">
        <f>G483*(1+L483/100)</f>
        <v>0</v>
      </c>
      <c r="N483" s="239">
        <v>0</v>
      </c>
      <c r="O483" s="239">
        <f>ROUND(E483*N483,2)</f>
        <v>0</v>
      </c>
      <c r="P483" s="239">
        <v>0.05</v>
      </c>
      <c r="Q483" s="239">
        <f>ROUND(E483*P483,2)</f>
        <v>35.479999999999997</v>
      </c>
      <c r="R483" s="239"/>
      <c r="S483" s="239" t="s">
        <v>374</v>
      </c>
      <c r="T483" s="240" t="s">
        <v>375</v>
      </c>
      <c r="U483" s="222">
        <v>0.46200000000000002</v>
      </c>
      <c r="V483" s="222">
        <f>ROUND(E483*U483,2)</f>
        <v>327.88</v>
      </c>
      <c r="W483" s="222"/>
      <c r="X483" s="222" t="s">
        <v>376</v>
      </c>
      <c r="Y483" s="213"/>
      <c r="Z483" s="213"/>
      <c r="AA483" s="213"/>
      <c r="AB483" s="213"/>
      <c r="AC483" s="213"/>
      <c r="AD483" s="213"/>
      <c r="AE483" s="213"/>
      <c r="AF483" s="213"/>
      <c r="AG483" s="213" t="s">
        <v>377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1" x14ac:dyDescent="0.2">
      <c r="A484" s="220"/>
      <c r="B484" s="221"/>
      <c r="C484" s="261" t="s">
        <v>2142</v>
      </c>
      <c r="D484" s="259"/>
      <c r="E484" s="260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13"/>
      <c r="Z484" s="213"/>
      <c r="AA484" s="213"/>
      <c r="AB484" s="213"/>
      <c r="AC484" s="213"/>
      <c r="AD484" s="213"/>
      <c r="AE484" s="213"/>
      <c r="AF484" s="213"/>
      <c r="AG484" s="213" t="s">
        <v>532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20"/>
      <c r="B485" s="221"/>
      <c r="C485" s="261" t="s">
        <v>2560</v>
      </c>
      <c r="D485" s="259"/>
      <c r="E485" s="260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13"/>
      <c r="Z485" s="213"/>
      <c r="AA485" s="213"/>
      <c r="AB485" s="213"/>
      <c r="AC485" s="213"/>
      <c r="AD485" s="213"/>
      <c r="AE485" s="213"/>
      <c r="AF485" s="213"/>
      <c r="AG485" s="213" t="s">
        <v>532</v>
      </c>
      <c r="AH485" s="213">
        <v>0</v>
      </c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1" x14ac:dyDescent="0.2">
      <c r="A486" s="220"/>
      <c r="B486" s="221"/>
      <c r="C486" s="261" t="s">
        <v>2561</v>
      </c>
      <c r="D486" s="259"/>
      <c r="E486" s="260">
        <v>709.7</v>
      </c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13"/>
      <c r="Z486" s="213"/>
      <c r="AA486" s="213"/>
      <c r="AB486" s="213"/>
      <c r="AC486" s="213"/>
      <c r="AD486" s="213"/>
      <c r="AE486" s="213"/>
      <c r="AF486" s="213"/>
      <c r="AG486" s="213" t="s">
        <v>532</v>
      </c>
      <c r="AH486" s="213">
        <v>0</v>
      </c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1" x14ac:dyDescent="0.2">
      <c r="A487" s="234">
        <v>131</v>
      </c>
      <c r="B487" s="235" t="s">
        <v>2562</v>
      </c>
      <c r="C487" s="253" t="s">
        <v>2563</v>
      </c>
      <c r="D487" s="236" t="s">
        <v>511</v>
      </c>
      <c r="E487" s="237">
        <v>3435.3380000000002</v>
      </c>
      <c r="F487" s="238"/>
      <c r="G487" s="239">
        <f>ROUND(E487*F487,2)</f>
        <v>0</v>
      </c>
      <c r="H487" s="238"/>
      <c r="I487" s="239">
        <f>ROUND(E487*H487,2)</f>
        <v>0</v>
      </c>
      <c r="J487" s="238"/>
      <c r="K487" s="239">
        <f>ROUND(E487*J487,2)</f>
        <v>0</v>
      </c>
      <c r="L487" s="239">
        <v>21</v>
      </c>
      <c r="M487" s="239">
        <f>G487*(1+L487/100)</f>
        <v>0</v>
      </c>
      <c r="N487" s="239">
        <v>0</v>
      </c>
      <c r="O487" s="239">
        <f>ROUND(E487*N487,2)</f>
        <v>0</v>
      </c>
      <c r="P487" s="239">
        <v>4.5999999999999999E-2</v>
      </c>
      <c r="Q487" s="239">
        <f>ROUND(E487*P487,2)</f>
        <v>158.03</v>
      </c>
      <c r="R487" s="239"/>
      <c r="S487" s="239" t="s">
        <v>374</v>
      </c>
      <c r="T487" s="240" t="s">
        <v>375</v>
      </c>
      <c r="U487" s="222">
        <v>0</v>
      </c>
      <c r="V487" s="222">
        <f>ROUND(E487*U487,2)</f>
        <v>0</v>
      </c>
      <c r="W487" s="222"/>
      <c r="X487" s="222" t="s">
        <v>376</v>
      </c>
      <c r="Y487" s="213"/>
      <c r="Z487" s="213"/>
      <c r="AA487" s="213"/>
      <c r="AB487" s="213"/>
      <c r="AC487" s="213"/>
      <c r="AD487" s="213"/>
      <c r="AE487" s="213"/>
      <c r="AF487" s="213"/>
      <c r="AG487" s="213" t="s">
        <v>377</v>
      </c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1" x14ac:dyDescent="0.2">
      <c r="A488" s="220"/>
      <c r="B488" s="221"/>
      <c r="C488" s="261" t="s">
        <v>2142</v>
      </c>
      <c r="D488" s="259"/>
      <c r="E488" s="260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13"/>
      <c r="Z488" s="213"/>
      <c r="AA488" s="213"/>
      <c r="AB488" s="213"/>
      <c r="AC488" s="213"/>
      <c r="AD488" s="213"/>
      <c r="AE488" s="213"/>
      <c r="AF488" s="213"/>
      <c r="AG488" s="213" t="s">
        <v>532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20"/>
      <c r="B489" s="221"/>
      <c r="C489" s="261" t="s">
        <v>2564</v>
      </c>
      <c r="D489" s="259"/>
      <c r="E489" s="260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13"/>
      <c r="Z489" s="213"/>
      <c r="AA489" s="213"/>
      <c r="AB489" s="213"/>
      <c r="AC489" s="213"/>
      <c r="AD489" s="213"/>
      <c r="AE489" s="213"/>
      <c r="AF489" s="213"/>
      <c r="AG489" s="213" t="s">
        <v>532</v>
      </c>
      <c r="AH489" s="213">
        <v>0</v>
      </c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ht="22.5" outlineLevel="1" x14ac:dyDescent="0.2">
      <c r="A490" s="220"/>
      <c r="B490" s="221"/>
      <c r="C490" s="261" t="s">
        <v>2565</v>
      </c>
      <c r="D490" s="259"/>
      <c r="E490" s="260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13"/>
      <c r="Z490" s="213"/>
      <c r="AA490" s="213"/>
      <c r="AB490" s="213"/>
      <c r="AC490" s="213"/>
      <c r="AD490" s="213"/>
      <c r="AE490" s="213"/>
      <c r="AF490" s="213"/>
      <c r="AG490" s="213" t="s">
        <v>532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1" x14ac:dyDescent="0.2">
      <c r="A491" s="220"/>
      <c r="B491" s="221"/>
      <c r="C491" s="261" t="s">
        <v>2566</v>
      </c>
      <c r="D491" s="259"/>
      <c r="E491" s="260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13"/>
      <c r="Z491" s="213"/>
      <c r="AA491" s="213"/>
      <c r="AB491" s="213"/>
      <c r="AC491" s="213"/>
      <c r="AD491" s="213"/>
      <c r="AE491" s="213"/>
      <c r="AF491" s="213"/>
      <c r="AG491" s="213" t="s">
        <v>532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1" x14ac:dyDescent="0.2">
      <c r="A492" s="220"/>
      <c r="B492" s="221"/>
      <c r="C492" s="261" t="s">
        <v>2567</v>
      </c>
      <c r="D492" s="259"/>
      <c r="E492" s="260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13"/>
      <c r="Z492" s="213"/>
      <c r="AA492" s="213"/>
      <c r="AB492" s="213"/>
      <c r="AC492" s="213"/>
      <c r="AD492" s="213"/>
      <c r="AE492" s="213"/>
      <c r="AF492" s="213"/>
      <c r="AG492" s="213" t="s">
        <v>532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outlineLevel="1" x14ac:dyDescent="0.2">
      <c r="A493" s="220"/>
      <c r="B493" s="221"/>
      <c r="C493" s="261" t="s">
        <v>2276</v>
      </c>
      <c r="D493" s="259"/>
      <c r="E493" s="260">
        <v>3435.34</v>
      </c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13"/>
      <c r="Z493" s="213"/>
      <c r="AA493" s="213"/>
      <c r="AB493" s="213"/>
      <c r="AC493" s="213"/>
      <c r="AD493" s="213"/>
      <c r="AE493" s="213"/>
      <c r="AF493" s="213"/>
      <c r="AG493" s="213" t="s">
        <v>532</v>
      </c>
      <c r="AH493" s="213">
        <v>0</v>
      </c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1" x14ac:dyDescent="0.2">
      <c r="A494" s="234">
        <v>132</v>
      </c>
      <c r="B494" s="235" t="s">
        <v>2568</v>
      </c>
      <c r="C494" s="253" t="s">
        <v>2569</v>
      </c>
      <c r="D494" s="236" t="s">
        <v>511</v>
      </c>
      <c r="E494" s="237">
        <v>143.5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0</v>
      </c>
      <c r="O494" s="239">
        <f>ROUND(E494*N494,2)</f>
        <v>0</v>
      </c>
      <c r="P494" s="239">
        <v>6.8000000000000005E-2</v>
      </c>
      <c r="Q494" s="239">
        <f>ROUND(E494*P494,2)</f>
        <v>9.76</v>
      </c>
      <c r="R494" s="239"/>
      <c r="S494" s="239" t="s">
        <v>374</v>
      </c>
      <c r="T494" s="240" t="s">
        <v>375</v>
      </c>
      <c r="U494" s="222">
        <v>0</v>
      </c>
      <c r="V494" s="222">
        <f>ROUND(E494*U494,2)</f>
        <v>0</v>
      </c>
      <c r="W494" s="222"/>
      <c r="X494" s="222" t="s">
        <v>376</v>
      </c>
      <c r="Y494" s="213"/>
      <c r="Z494" s="213"/>
      <c r="AA494" s="213"/>
      <c r="AB494" s="213"/>
      <c r="AC494" s="213"/>
      <c r="AD494" s="213"/>
      <c r="AE494" s="213"/>
      <c r="AF494" s="213"/>
      <c r="AG494" s="213" t="s">
        <v>377</v>
      </c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1" x14ac:dyDescent="0.2">
      <c r="A495" s="220"/>
      <c r="B495" s="221"/>
      <c r="C495" s="261" t="s">
        <v>2142</v>
      </c>
      <c r="D495" s="259"/>
      <c r="E495" s="260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13"/>
      <c r="Z495" s="213"/>
      <c r="AA495" s="213"/>
      <c r="AB495" s="213"/>
      <c r="AC495" s="213"/>
      <c r="AD495" s="213"/>
      <c r="AE495" s="213"/>
      <c r="AF495" s="213"/>
      <c r="AG495" s="213" t="s">
        <v>532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1" x14ac:dyDescent="0.2">
      <c r="A496" s="220"/>
      <c r="B496" s="221"/>
      <c r="C496" s="261" t="s">
        <v>2570</v>
      </c>
      <c r="D496" s="259"/>
      <c r="E496" s="260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13"/>
      <c r="Z496" s="213"/>
      <c r="AA496" s="213"/>
      <c r="AB496" s="213"/>
      <c r="AC496" s="213"/>
      <c r="AD496" s="213"/>
      <c r="AE496" s="213"/>
      <c r="AF496" s="213"/>
      <c r="AG496" s="213" t="s">
        <v>532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1" x14ac:dyDescent="0.2">
      <c r="A497" s="220"/>
      <c r="B497" s="221"/>
      <c r="C497" s="261" t="s">
        <v>2571</v>
      </c>
      <c r="D497" s="259"/>
      <c r="E497" s="260">
        <v>143.5</v>
      </c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13"/>
      <c r="Z497" s="213"/>
      <c r="AA497" s="213"/>
      <c r="AB497" s="213"/>
      <c r="AC497" s="213"/>
      <c r="AD497" s="213"/>
      <c r="AE497" s="213"/>
      <c r="AF497" s="213"/>
      <c r="AG497" s="213" t="s">
        <v>532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ht="22.5" outlineLevel="1" x14ac:dyDescent="0.2">
      <c r="A498" s="234">
        <v>133</v>
      </c>
      <c r="B498" s="235" t="s">
        <v>2572</v>
      </c>
      <c r="C498" s="253" t="s">
        <v>2573</v>
      </c>
      <c r="D498" s="236" t="s">
        <v>511</v>
      </c>
      <c r="E498" s="237">
        <v>354.875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9">
        <v>0</v>
      </c>
      <c r="O498" s="239">
        <f>ROUND(E498*N498,2)</f>
        <v>0</v>
      </c>
      <c r="P498" s="239">
        <v>4.5999999999999999E-2</v>
      </c>
      <c r="Q498" s="239">
        <f>ROUND(E498*P498,2)</f>
        <v>16.32</v>
      </c>
      <c r="R498" s="239"/>
      <c r="S498" s="239" t="s">
        <v>374</v>
      </c>
      <c r="T498" s="240" t="s">
        <v>375</v>
      </c>
      <c r="U498" s="222">
        <v>0.26</v>
      </c>
      <c r="V498" s="222">
        <f>ROUND(E498*U498,2)</f>
        <v>92.27</v>
      </c>
      <c r="W498" s="222"/>
      <c r="X498" s="222" t="s">
        <v>376</v>
      </c>
      <c r="Y498" s="213"/>
      <c r="Z498" s="213"/>
      <c r="AA498" s="213"/>
      <c r="AB498" s="213"/>
      <c r="AC498" s="213"/>
      <c r="AD498" s="213"/>
      <c r="AE498" s="213"/>
      <c r="AF498" s="213"/>
      <c r="AG498" s="213" t="s">
        <v>377</v>
      </c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1" x14ac:dyDescent="0.2">
      <c r="A499" s="220"/>
      <c r="B499" s="221"/>
      <c r="C499" s="261" t="s">
        <v>2397</v>
      </c>
      <c r="D499" s="259"/>
      <c r="E499" s="260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13"/>
      <c r="Z499" s="213"/>
      <c r="AA499" s="213"/>
      <c r="AB499" s="213"/>
      <c r="AC499" s="213"/>
      <c r="AD499" s="213"/>
      <c r="AE499" s="213"/>
      <c r="AF499" s="213"/>
      <c r="AG499" s="213" t="s">
        <v>532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1" x14ac:dyDescent="0.2">
      <c r="A500" s="220"/>
      <c r="B500" s="221"/>
      <c r="C500" s="261" t="s">
        <v>2503</v>
      </c>
      <c r="D500" s="259"/>
      <c r="E500" s="260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13"/>
      <c r="Z500" s="213"/>
      <c r="AA500" s="213"/>
      <c r="AB500" s="213"/>
      <c r="AC500" s="213"/>
      <c r="AD500" s="213"/>
      <c r="AE500" s="213"/>
      <c r="AF500" s="213"/>
      <c r="AG500" s="213" t="s">
        <v>532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1" x14ac:dyDescent="0.2">
      <c r="A501" s="220"/>
      <c r="B501" s="221"/>
      <c r="C501" s="261" t="s">
        <v>2504</v>
      </c>
      <c r="D501" s="259"/>
      <c r="E501" s="260">
        <v>354.88</v>
      </c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13"/>
      <c r="Z501" s="213"/>
      <c r="AA501" s="213"/>
      <c r="AB501" s="213"/>
      <c r="AC501" s="213"/>
      <c r="AD501" s="213"/>
      <c r="AE501" s="213"/>
      <c r="AF501" s="213"/>
      <c r="AG501" s="213" t="s">
        <v>532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ht="33.75" outlineLevel="1" x14ac:dyDescent="0.2">
      <c r="A502" s="234">
        <v>134</v>
      </c>
      <c r="B502" s="235" t="s">
        <v>2574</v>
      </c>
      <c r="C502" s="253" t="s">
        <v>2575</v>
      </c>
      <c r="D502" s="236" t="s">
        <v>511</v>
      </c>
      <c r="E502" s="237">
        <v>116.56</v>
      </c>
      <c r="F502" s="238"/>
      <c r="G502" s="239">
        <f>ROUND(E502*F502,2)</f>
        <v>0</v>
      </c>
      <c r="H502" s="238"/>
      <c r="I502" s="239">
        <f>ROUND(E502*H502,2)</f>
        <v>0</v>
      </c>
      <c r="J502" s="238"/>
      <c r="K502" s="239">
        <f>ROUND(E502*J502,2)</f>
        <v>0</v>
      </c>
      <c r="L502" s="239">
        <v>21</v>
      </c>
      <c r="M502" s="239">
        <f>G502*(1+L502/100)</f>
        <v>0</v>
      </c>
      <c r="N502" s="239">
        <v>0</v>
      </c>
      <c r="O502" s="239">
        <f>ROUND(E502*N502,2)</f>
        <v>0</v>
      </c>
      <c r="P502" s="239">
        <v>5.8999999999999997E-2</v>
      </c>
      <c r="Q502" s="239">
        <f>ROUND(E502*P502,2)</f>
        <v>6.88</v>
      </c>
      <c r="R502" s="239"/>
      <c r="S502" s="239" t="s">
        <v>374</v>
      </c>
      <c r="T502" s="240" t="s">
        <v>375</v>
      </c>
      <c r="U502" s="222">
        <v>0.26</v>
      </c>
      <c r="V502" s="222">
        <f>ROUND(E502*U502,2)</f>
        <v>30.31</v>
      </c>
      <c r="W502" s="222"/>
      <c r="X502" s="222" t="s">
        <v>376</v>
      </c>
      <c r="Y502" s="213"/>
      <c r="Z502" s="213"/>
      <c r="AA502" s="213"/>
      <c r="AB502" s="213"/>
      <c r="AC502" s="213"/>
      <c r="AD502" s="213"/>
      <c r="AE502" s="213"/>
      <c r="AF502" s="213"/>
      <c r="AG502" s="213" t="s">
        <v>377</v>
      </c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1" x14ac:dyDescent="0.2">
      <c r="A503" s="220"/>
      <c r="B503" s="221"/>
      <c r="C503" s="261" t="s">
        <v>2576</v>
      </c>
      <c r="D503" s="259"/>
      <c r="E503" s="260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13"/>
      <c r="Z503" s="213"/>
      <c r="AA503" s="213"/>
      <c r="AB503" s="213"/>
      <c r="AC503" s="213"/>
      <c r="AD503" s="213"/>
      <c r="AE503" s="213"/>
      <c r="AF503" s="213"/>
      <c r="AG503" s="213" t="s">
        <v>532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1" x14ac:dyDescent="0.2">
      <c r="A504" s="220"/>
      <c r="B504" s="221"/>
      <c r="C504" s="261" t="s">
        <v>2354</v>
      </c>
      <c r="D504" s="259"/>
      <c r="E504" s="260">
        <v>116.56</v>
      </c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13"/>
      <c r="Z504" s="213"/>
      <c r="AA504" s="213"/>
      <c r="AB504" s="213"/>
      <c r="AC504" s="213"/>
      <c r="AD504" s="213"/>
      <c r="AE504" s="213"/>
      <c r="AF504" s="213"/>
      <c r="AG504" s="213" t="s">
        <v>532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1" x14ac:dyDescent="0.2">
      <c r="A505" s="234">
        <v>135</v>
      </c>
      <c r="B505" s="235" t="s">
        <v>2577</v>
      </c>
      <c r="C505" s="253" t="s">
        <v>2578</v>
      </c>
      <c r="D505" s="236" t="s">
        <v>511</v>
      </c>
      <c r="E505" s="237">
        <v>1370.865</v>
      </c>
      <c r="F505" s="238"/>
      <c r="G505" s="239">
        <f>ROUND(E505*F505,2)</f>
        <v>0</v>
      </c>
      <c r="H505" s="238"/>
      <c r="I505" s="239">
        <f>ROUND(E505*H505,2)</f>
        <v>0</v>
      </c>
      <c r="J505" s="238"/>
      <c r="K505" s="239">
        <f>ROUND(E505*J505,2)</f>
        <v>0</v>
      </c>
      <c r="L505" s="239">
        <v>21</v>
      </c>
      <c r="M505" s="239">
        <f>G505*(1+L505/100)</f>
        <v>0</v>
      </c>
      <c r="N505" s="239">
        <v>0</v>
      </c>
      <c r="O505" s="239">
        <f>ROUND(E505*N505,2)</f>
        <v>0</v>
      </c>
      <c r="P505" s="239">
        <v>1.6E-2</v>
      </c>
      <c r="Q505" s="239">
        <f>ROUND(E505*P505,2)</f>
        <v>21.93</v>
      </c>
      <c r="R505" s="239"/>
      <c r="S505" s="239" t="s">
        <v>374</v>
      </c>
      <c r="T505" s="240" t="s">
        <v>375</v>
      </c>
      <c r="U505" s="222">
        <v>7.0000000000000007E-2</v>
      </c>
      <c r="V505" s="222">
        <f>ROUND(E505*U505,2)</f>
        <v>95.96</v>
      </c>
      <c r="W505" s="222"/>
      <c r="X505" s="222" t="s">
        <v>376</v>
      </c>
      <c r="Y505" s="213"/>
      <c r="Z505" s="213"/>
      <c r="AA505" s="213"/>
      <c r="AB505" s="213"/>
      <c r="AC505" s="213"/>
      <c r="AD505" s="213"/>
      <c r="AE505" s="213"/>
      <c r="AF505" s="213"/>
      <c r="AG505" s="213" t="s">
        <v>377</v>
      </c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outlineLevel="1" x14ac:dyDescent="0.2">
      <c r="A506" s="220"/>
      <c r="B506" s="221"/>
      <c r="C506" s="261" t="s">
        <v>2310</v>
      </c>
      <c r="D506" s="259"/>
      <c r="E506" s="260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13"/>
      <c r="Z506" s="213"/>
      <c r="AA506" s="213"/>
      <c r="AB506" s="213"/>
      <c r="AC506" s="213"/>
      <c r="AD506" s="213"/>
      <c r="AE506" s="213"/>
      <c r="AF506" s="213"/>
      <c r="AG506" s="213" t="s">
        <v>532</v>
      </c>
      <c r="AH506" s="213">
        <v>0</v>
      </c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1" x14ac:dyDescent="0.2">
      <c r="A507" s="220"/>
      <c r="B507" s="221"/>
      <c r="C507" s="261" t="s">
        <v>2579</v>
      </c>
      <c r="D507" s="259"/>
      <c r="E507" s="260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13"/>
      <c r="Z507" s="213"/>
      <c r="AA507" s="213"/>
      <c r="AB507" s="213"/>
      <c r="AC507" s="213"/>
      <c r="AD507" s="213"/>
      <c r="AE507" s="213"/>
      <c r="AF507" s="213"/>
      <c r="AG507" s="213" t="s">
        <v>532</v>
      </c>
      <c r="AH507" s="213">
        <v>0</v>
      </c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1" x14ac:dyDescent="0.2">
      <c r="A508" s="220"/>
      <c r="B508" s="221"/>
      <c r="C508" s="261" t="s">
        <v>2361</v>
      </c>
      <c r="D508" s="259"/>
      <c r="E508" s="260">
        <v>1370.87</v>
      </c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13"/>
      <c r="Z508" s="213"/>
      <c r="AA508" s="213"/>
      <c r="AB508" s="213"/>
      <c r="AC508" s="213"/>
      <c r="AD508" s="213"/>
      <c r="AE508" s="213"/>
      <c r="AF508" s="213"/>
      <c r="AG508" s="213" t="s">
        <v>532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1" x14ac:dyDescent="0.2">
      <c r="A509" s="241">
        <v>136</v>
      </c>
      <c r="B509" s="242" t="s">
        <v>2580</v>
      </c>
      <c r="C509" s="252" t="s">
        <v>2581</v>
      </c>
      <c r="D509" s="243" t="s">
        <v>550</v>
      </c>
      <c r="E509" s="244">
        <v>2890.614</v>
      </c>
      <c r="F509" s="245"/>
      <c r="G509" s="246">
        <f>ROUND(E509*F509,2)</f>
        <v>0</v>
      </c>
      <c r="H509" s="245"/>
      <c r="I509" s="246">
        <f>ROUND(E509*H509,2)</f>
        <v>0</v>
      </c>
      <c r="J509" s="245"/>
      <c r="K509" s="246">
        <f>ROUND(E509*J509,2)</f>
        <v>0</v>
      </c>
      <c r="L509" s="246">
        <v>21</v>
      </c>
      <c r="M509" s="246">
        <f>G509*(1+L509/100)</f>
        <v>0</v>
      </c>
      <c r="N509" s="246">
        <v>0</v>
      </c>
      <c r="O509" s="246">
        <f>ROUND(E509*N509,2)</f>
        <v>0</v>
      </c>
      <c r="P509" s="246">
        <v>0</v>
      </c>
      <c r="Q509" s="246">
        <f>ROUND(E509*P509,2)</f>
        <v>0</v>
      </c>
      <c r="R509" s="246"/>
      <c r="S509" s="246" t="s">
        <v>374</v>
      </c>
      <c r="T509" s="247" t="s">
        <v>375</v>
      </c>
      <c r="U509" s="222">
        <v>0</v>
      </c>
      <c r="V509" s="222">
        <f>ROUND(E509*U509,2)</f>
        <v>0</v>
      </c>
      <c r="W509" s="222"/>
      <c r="X509" s="222" t="s">
        <v>376</v>
      </c>
      <c r="Y509" s="213"/>
      <c r="Z509" s="213"/>
      <c r="AA509" s="213"/>
      <c r="AB509" s="213"/>
      <c r="AC509" s="213"/>
      <c r="AD509" s="213"/>
      <c r="AE509" s="213"/>
      <c r="AF509" s="213"/>
      <c r="AG509" s="213" t="s">
        <v>377</v>
      </c>
      <c r="AH509" s="213"/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x14ac:dyDescent="0.2">
      <c r="A510" s="224" t="s">
        <v>368</v>
      </c>
      <c r="B510" s="225" t="s">
        <v>259</v>
      </c>
      <c r="C510" s="251" t="s">
        <v>260</v>
      </c>
      <c r="D510" s="226"/>
      <c r="E510" s="227"/>
      <c r="F510" s="228"/>
      <c r="G510" s="228">
        <f>SUMIF(AG511:AG534,"&lt;&gt;NOR",G511:G534)</f>
        <v>0</v>
      </c>
      <c r="H510" s="228"/>
      <c r="I510" s="228">
        <f>SUM(I511:I534)</f>
        <v>0</v>
      </c>
      <c r="J510" s="228"/>
      <c r="K510" s="228">
        <f>SUM(K511:K534)</f>
        <v>0</v>
      </c>
      <c r="L510" s="228"/>
      <c r="M510" s="228">
        <f>SUM(M511:M534)</f>
        <v>0</v>
      </c>
      <c r="N510" s="228"/>
      <c r="O510" s="228">
        <f>SUM(O511:O534)</f>
        <v>0</v>
      </c>
      <c r="P510" s="228"/>
      <c r="Q510" s="228">
        <f>SUM(Q511:Q534)</f>
        <v>0</v>
      </c>
      <c r="R510" s="228"/>
      <c r="S510" s="228"/>
      <c r="T510" s="229"/>
      <c r="U510" s="223"/>
      <c r="V510" s="223">
        <f>SUM(V511:V534)</f>
        <v>0</v>
      </c>
      <c r="W510" s="223"/>
      <c r="X510" s="223"/>
      <c r="AG510" t="s">
        <v>370</v>
      </c>
    </row>
    <row r="511" spans="1:60" ht="22.5" outlineLevel="1" x14ac:dyDescent="0.2">
      <c r="A511" s="234">
        <v>137</v>
      </c>
      <c r="B511" s="235" t="s">
        <v>2582</v>
      </c>
      <c r="C511" s="253" t="s">
        <v>2583</v>
      </c>
      <c r="D511" s="236" t="s">
        <v>373</v>
      </c>
      <c r="E511" s="237">
        <v>40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0</v>
      </c>
      <c r="O511" s="239">
        <f>ROUND(E511*N511,2)</f>
        <v>0</v>
      </c>
      <c r="P511" s="239">
        <v>0</v>
      </c>
      <c r="Q511" s="239">
        <f>ROUND(E511*P511,2)</f>
        <v>0</v>
      </c>
      <c r="R511" s="239"/>
      <c r="S511" s="239" t="s">
        <v>374</v>
      </c>
      <c r="T511" s="240" t="s">
        <v>375</v>
      </c>
      <c r="U511" s="222">
        <v>0</v>
      </c>
      <c r="V511" s="222">
        <f>ROUND(E511*U511,2)</f>
        <v>0</v>
      </c>
      <c r="W511" s="222"/>
      <c r="X511" s="222" t="s">
        <v>376</v>
      </c>
      <c r="Y511" s="213"/>
      <c r="Z511" s="213"/>
      <c r="AA511" s="213"/>
      <c r="AB511" s="213"/>
      <c r="AC511" s="213"/>
      <c r="AD511" s="213"/>
      <c r="AE511" s="213"/>
      <c r="AF511" s="213"/>
      <c r="AG511" s="213" t="s">
        <v>377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1" x14ac:dyDescent="0.2">
      <c r="A512" s="220"/>
      <c r="B512" s="221"/>
      <c r="C512" s="261" t="s">
        <v>2584</v>
      </c>
      <c r="D512" s="259"/>
      <c r="E512" s="260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13"/>
      <c r="Z512" s="213"/>
      <c r="AA512" s="213"/>
      <c r="AB512" s="213"/>
      <c r="AC512" s="213"/>
      <c r="AD512" s="213"/>
      <c r="AE512" s="213"/>
      <c r="AF512" s="213"/>
      <c r="AG512" s="213" t="s">
        <v>532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1" x14ac:dyDescent="0.2">
      <c r="A513" s="220"/>
      <c r="B513" s="221"/>
      <c r="C513" s="261" t="s">
        <v>2585</v>
      </c>
      <c r="D513" s="259"/>
      <c r="E513" s="260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13"/>
      <c r="Z513" s="213"/>
      <c r="AA513" s="213"/>
      <c r="AB513" s="213"/>
      <c r="AC513" s="213"/>
      <c r="AD513" s="213"/>
      <c r="AE513" s="213"/>
      <c r="AF513" s="213"/>
      <c r="AG513" s="213" t="s">
        <v>532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1" x14ac:dyDescent="0.2">
      <c r="A514" s="220"/>
      <c r="B514" s="221"/>
      <c r="C514" s="261" t="s">
        <v>1606</v>
      </c>
      <c r="D514" s="259"/>
      <c r="E514" s="260">
        <v>40</v>
      </c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13"/>
      <c r="Z514" s="213"/>
      <c r="AA514" s="213"/>
      <c r="AB514" s="213"/>
      <c r="AC514" s="213"/>
      <c r="AD514" s="213"/>
      <c r="AE514" s="213"/>
      <c r="AF514" s="213"/>
      <c r="AG514" s="213" t="s">
        <v>532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1" x14ac:dyDescent="0.2">
      <c r="A515" s="234">
        <v>138</v>
      </c>
      <c r="B515" s="235" t="s">
        <v>2586</v>
      </c>
      <c r="C515" s="253" t="s">
        <v>2587</v>
      </c>
      <c r="D515" s="236" t="s">
        <v>274</v>
      </c>
      <c r="E515" s="237">
        <v>1500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0</v>
      </c>
      <c r="O515" s="239">
        <f>ROUND(E515*N515,2)</f>
        <v>0</v>
      </c>
      <c r="P515" s="239">
        <v>0</v>
      </c>
      <c r="Q515" s="239">
        <f>ROUND(E515*P515,2)</f>
        <v>0</v>
      </c>
      <c r="R515" s="239"/>
      <c r="S515" s="239" t="s">
        <v>374</v>
      </c>
      <c r="T515" s="240" t="s">
        <v>375</v>
      </c>
      <c r="U515" s="222">
        <v>0</v>
      </c>
      <c r="V515" s="222">
        <f>ROUND(E515*U515,2)</f>
        <v>0</v>
      </c>
      <c r="W515" s="222"/>
      <c r="X515" s="222" t="s">
        <v>376</v>
      </c>
      <c r="Y515" s="213"/>
      <c r="Z515" s="213"/>
      <c r="AA515" s="213"/>
      <c r="AB515" s="213"/>
      <c r="AC515" s="213"/>
      <c r="AD515" s="213"/>
      <c r="AE515" s="213"/>
      <c r="AF515" s="213"/>
      <c r="AG515" s="213" t="s">
        <v>377</v>
      </c>
      <c r="AH515" s="213"/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1" x14ac:dyDescent="0.2">
      <c r="A516" s="220"/>
      <c r="B516" s="221"/>
      <c r="C516" s="261" t="s">
        <v>1696</v>
      </c>
      <c r="D516" s="259"/>
      <c r="E516" s="260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13"/>
      <c r="Z516" s="213"/>
      <c r="AA516" s="213"/>
      <c r="AB516" s="213"/>
      <c r="AC516" s="213"/>
      <c r="AD516" s="213"/>
      <c r="AE516" s="213"/>
      <c r="AF516" s="213"/>
      <c r="AG516" s="213" t="s">
        <v>532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1" x14ac:dyDescent="0.2">
      <c r="A517" s="220"/>
      <c r="B517" s="221"/>
      <c r="C517" s="261" t="s">
        <v>2588</v>
      </c>
      <c r="D517" s="259"/>
      <c r="E517" s="260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13"/>
      <c r="Z517" s="213"/>
      <c r="AA517" s="213"/>
      <c r="AB517" s="213"/>
      <c r="AC517" s="213"/>
      <c r="AD517" s="213"/>
      <c r="AE517" s="213"/>
      <c r="AF517" s="213"/>
      <c r="AG517" s="213" t="s">
        <v>532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20"/>
      <c r="B518" s="221"/>
      <c r="C518" s="261" t="s">
        <v>2589</v>
      </c>
      <c r="D518" s="259"/>
      <c r="E518" s="260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13"/>
      <c r="Z518" s="213"/>
      <c r="AA518" s="213"/>
      <c r="AB518" s="213"/>
      <c r="AC518" s="213"/>
      <c r="AD518" s="213"/>
      <c r="AE518" s="213"/>
      <c r="AF518" s="213"/>
      <c r="AG518" s="213" t="s">
        <v>532</v>
      </c>
      <c r="AH518" s="213">
        <v>0</v>
      </c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22.5" outlineLevel="1" x14ac:dyDescent="0.2">
      <c r="A519" s="220"/>
      <c r="B519" s="221"/>
      <c r="C519" s="261" t="s">
        <v>2590</v>
      </c>
      <c r="D519" s="259"/>
      <c r="E519" s="260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13"/>
      <c r="Z519" s="213"/>
      <c r="AA519" s="213"/>
      <c r="AB519" s="213"/>
      <c r="AC519" s="213"/>
      <c r="AD519" s="213"/>
      <c r="AE519" s="213"/>
      <c r="AF519" s="213"/>
      <c r="AG519" s="213" t="s">
        <v>532</v>
      </c>
      <c r="AH519" s="213">
        <v>0</v>
      </c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13"/>
      <c r="BB519" s="213"/>
      <c r="BC519" s="213"/>
      <c r="BD519" s="213"/>
      <c r="BE519" s="213"/>
      <c r="BF519" s="213"/>
      <c r="BG519" s="213"/>
      <c r="BH519" s="213"/>
    </row>
    <row r="520" spans="1:60" outlineLevel="1" x14ac:dyDescent="0.2">
      <c r="A520" s="220"/>
      <c r="B520" s="221"/>
      <c r="C520" s="261" t="s">
        <v>2591</v>
      </c>
      <c r="D520" s="259"/>
      <c r="E520" s="260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13"/>
      <c r="Z520" s="213"/>
      <c r="AA520" s="213"/>
      <c r="AB520" s="213"/>
      <c r="AC520" s="213"/>
      <c r="AD520" s="213"/>
      <c r="AE520" s="213"/>
      <c r="AF520" s="213"/>
      <c r="AG520" s="213" t="s">
        <v>532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1" x14ac:dyDescent="0.2">
      <c r="A521" s="220"/>
      <c r="B521" s="221"/>
      <c r="C521" s="261" t="s">
        <v>2592</v>
      </c>
      <c r="D521" s="259"/>
      <c r="E521" s="260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13"/>
      <c r="Z521" s="213"/>
      <c r="AA521" s="213"/>
      <c r="AB521" s="213"/>
      <c r="AC521" s="213"/>
      <c r="AD521" s="213"/>
      <c r="AE521" s="213"/>
      <c r="AF521" s="213"/>
      <c r="AG521" s="213" t="s">
        <v>532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1" x14ac:dyDescent="0.2">
      <c r="A522" s="220"/>
      <c r="B522" s="221"/>
      <c r="C522" s="261" t="s">
        <v>2593</v>
      </c>
      <c r="D522" s="259"/>
      <c r="E522" s="260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13"/>
      <c r="Z522" s="213"/>
      <c r="AA522" s="213"/>
      <c r="AB522" s="213"/>
      <c r="AC522" s="213"/>
      <c r="AD522" s="213"/>
      <c r="AE522" s="213"/>
      <c r="AF522" s="213"/>
      <c r="AG522" s="213" t="s">
        <v>532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1" x14ac:dyDescent="0.2">
      <c r="A523" s="220"/>
      <c r="B523" s="221"/>
      <c r="C523" s="261" t="s">
        <v>2594</v>
      </c>
      <c r="D523" s="259"/>
      <c r="E523" s="260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13"/>
      <c r="Z523" s="213"/>
      <c r="AA523" s="213"/>
      <c r="AB523" s="213"/>
      <c r="AC523" s="213"/>
      <c r="AD523" s="213"/>
      <c r="AE523" s="213"/>
      <c r="AF523" s="213"/>
      <c r="AG523" s="213" t="s">
        <v>532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1" x14ac:dyDescent="0.2">
      <c r="A524" s="220"/>
      <c r="B524" s="221"/>
      <c r="C524" s="261" t="s">
        <v>2595</v>
      </c>
      <c r="D524" s="259"/>
      <c r="E524" s="260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13"/>
      <c r="Z524" s="213"/>
      <c r="AA524" s="213"/>
      <c r="AB524" s="213"/>
      <c r="AC524" s="213"/>
      <c r="AD524" s="213"/>
      <c r="AE524" s="213"/>
      <c r="AF524" s="213"/>
      <c r="AG524" s="213" t="s">
        <v>532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ht="22.5" outlineLevel="1" x14ac:dyDescent="0.2">
      <c r="A525" s="220"/>
      <c r="B525" s="221"/>
      <c r="C525" s="261" t="s">
        <v>2596</v>
      </c>
      <c r="D525" s="259"/>
      <c r="E525" s="260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13"/>
      <c r="Z525" s="213"/>
      <c r="AA525" s="213"/>
      <c r="AB525" s="213"/>
      <c r="AC525" s="213"/>
      <c r="AD525" s="213"/>
      <c r="AE525" s="213"/>
      <c r="AF525" s="213"/>
      <c r="AG525" s="213" t="s">
        <v>532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outlineLevel="1" x14ac:dyDescent="0.2">
      <c r="A526" s="220"/>
      <c r="B526" s="221"/>
      <c r="C526" s="261" t="s">
        <v>2597</v>
      </c>
      <c r="D526" s="259"/>
      <c r="E526" s="260">
        <v>1500</v>
      </c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13"/>
      <c r="Z526" s="213"/>
      <c r="AA526" s="213"/>
      <c r="AB526" s="213"/>
      <c r="AC526" s="213"/>
      <c r="AD526" s="213"/>
      <c r="AE526" s="213"/>
      <c r="AF526" s="213"/>
      <c r="AG526" s="213" t="s">
        <v>532</v>
      </c>
      <c r="AH526" s="213">
        <v>0</v>
      </c>
      <c r="AI526" s="213"/>
      <c r="AJ526" s="213"/>
      <c r="AK526" s="213"/>
      <c r="AL526" s="213"/>
      <c r="AM526" s="213"/>
      <c r="AN526" s="213"/>
      <c r="AO526" s="213"/>
      <c r="AP526" s="213"/>
      <c r="AQ526" s="213"/>
      <c r="AR526" s="213"/>
      <c r="AS526" s="213"/>
      <c r="AT526" s="213"/>
      <c r="AU526" s="213"/>
      <c r="AV526" s="213"/>
      <c r="AW526" s="213"/>
      <c r="AX526" s="213"/>
      <c r="AY526" s="213"/>
      <c r="AZ526" s="213"/>
      <c r="BA526" s="213"/>
      <c r="BB526" s="213"/>
      <c r="BC526" s="213"/>
      <c r="BD526" s="213"/>
      <c r="BE526" s="213"/>
      <c r="BF526" s="213"/>
      <c r="BG526" s="213"/>
      <c r="BH526" s="213"/>
    </row>
    <row r="527" spans="1:60" outlineLevel="1" x14ac:dyDescent="0.2">
      <c r="A527" s="234">
        <v>139</v>
      </c>
      <c r="B527" s="235" t="s">
        <v>2598</v>
      </c>
      <c r="C527" s="253" t="s">
        <v>2599</v>
      </c>
      <c r="D527" s="236" t="s">
        <v>594</v>
      </c>
      <c r="E527" s="237">
        <v>1</v>
      </c>
      <c r="F527" s="238"/>
      <c r="G527" s="239">
        <f>ROUND(E527*F527,2)</f>
        <v>0</v>
      </c>
      <c r="H527" s="238"/>
      <c r="I527" s="239">
        <f>ROUND(E527*H527,2)</f>
        <v>0</v>
      </c>
      <c r="J527" s="238"/>
      <c r="K527" s="239">
        <f>ROUND(E527*J527,2)</f>
        <v>0</v>
      </c>
      <c r="L527" s="239">
        <v>21</v>
      </c>
      <c r="M527" s="239">
        <f>G527*(1+L527/100)</f>
        <v>0</v>
      </c>
      <c r="N527" s="239">
        <v>0</v>
      </c>
      <c r="O527" s="239">
        <f>ROUND(E527*N527,2)</f>
        <v>0</v>
      </c>
      <c r="P527" s="239">
        <v>0</v>
      </c>
      <c r="Q527" s="239">
        <f>ROUND(E527*P527,2)</f>
        <v>0</v>
      </c>
      <c r="R527" s="239"/>
      <c r="S527" s="239" t="s">
        <v>374</v>
      </c>
      <c r="T527" s="240" t="s">
        <v>375</v>
      </c>
      <c r="U527" s="222">
        <v>0</v>
      </c>
      <c r="V527" s="222">
        <f>ROUND(E527*U527,2)</f>
        <v>0</v>
      </c>
      <c r="W527" s="222"/>
      <c r="X527" s="222" t="s">
        <v>376</v>
      </c>
      <c r="Y527" s="213"/>
      <c r="Z527" s="213"/>
      <c r="AA527" s="213"/>
      <c r="AB527" s="213"/>
      <c r="AC527" s="213"/>
      <c r="AD527" s="213"/>
      <c r="AE527" s="213"/>
      <c r="AF527" s="213"/>
      <c r="AG527" s="213" t="s">
        <v>377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20"/>
      <c r="B528" s="221"/>
      <c r="C528" s="261" t="s">
        <v>1696</v>
      </c>
      <c r="D528" s="259"/>
      <c r="E528" s="260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13"/>
      <c r="Z528" s="213"/>
      <c r="AA528" s="213"/>
      <c r="AB528" s="213"/>
      <c r="AC528" s="213"/>
      <c r="AD528" s="213"/>
      <c r="AE528" s="213"/>
      <c r="AF528" s="213"/>
      <c r="AG528" s="213" t="s">
        <v>532</v>
      </c>
      <c r="AH528" s="213">
        <v>0</v>
      </c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outlineLevel="1" x14ac:dyDescent="0.2">
      <c r="A529" s="220"/>
      <c r="B529" s="221"/>
      <c r="C529" s="261" t="s">
        <v>1385</v>
      </c>
      <c r="D529" s="259"/>
      <c r="E529" s="260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13"/>
      <c r="Z529" s="213"/>
      <c r="AA529" s="213"/>
      <c r="AB529" s="213"/>
      <c r="AC529" s="213"/>
      <c r="AD529" s="213"/>
      <c r="AE529" s="213"/>
      <c r="AF529" s="213"/>
      <c r="AG529" s="213" t="s">
        <v>532</v>
      </c>
      <c r="AH529" s="213">
        <v>0</v>
      </c>
      <c r="AI529" s="213"/>
      <c r="AJ529" s="213"/>
      <c r="AK529" s="213"/>
      <c r="AL529" s="213"/>
      <c r="AM529" s="213"/>
      <c r="AN529" s="213"/>
      <c r="AO529" s="213"/>
      <c r="AP529" s="213"/>
      <c r="AQ529" s="213"/>
      <c r="AR529" s="213"/>
      <c r="AS529" s="213"/>
      <c r="AT529" s="213"/>
      <c r="AU529" s="213"/>
      <c r="AV529" s="213"/>
      <c r="AW529" s="213"/>
      <c r="AX529" s="213"/>
      <c r="AY529" s="213"/>
      <c r="AZ529" s="213"/>
      <c r="BA529" s="213"/>
      <c r="BB529" s="213"/>
      <c r="BC529" s="213"/>
      <c r="BD529" s="213"/>
      <c r="BE529" s="213"/>
      <c r="BF529" s="213"/>
      <c r="BG529" s="213"/>
      <c r="BH529" s="213"/>
    </row>
    <row r="530" spans="1:60" outlineLevel="1" x14ac:dyDescent="0.2">
      <c r="A530" s="220"/>
      <c r="B530" s="221"/>
      <c r="C530" s="261" t="s">
        <v>244</v>
      </c>
      <c r="D530" s="259"/>
      <c r="E530" s="260">
        <v>1</v>
      </c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13"/>
      <c r="Z530" s="213"/>
      <c r="AA530" s="213"/>
      <c r="AB530" s="213"/>
      <c r="AC530" s="213"/>
      <c r="AD530" s="213"/>
      <c r="AE530" s="213"/>
      <c r="AF530" s="213"/>
      <c r="AG530" s="213" t="s">
        <v>532</v>
      </c>
      <c r="AH530" s="213">
        <v>0</v>
      </c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22.5" outlineLevel="1" x14ac:dyDescent="0.2">
      <c r="A531" s="234">
        <v>140</v>
      </c>
      <c r="B531" s="235" t="s">
        <v>2600</v>
      </c>
      <c r="C531" s="253" t="s">
        <v>2601</v>
      </c>
      <c r="D531" s="236" t="s">
        <v>511</v>
      </c>
      <c r="E531" s="237">
        <v>14.65</v>
      </c>
      <c r="F531" s="238"/>
      <c r="G531" s="239">
        <f>ROUND(E531*F531,2)</f>
        <v>0</v>
      </c>
      <c r="H531" s="238"/>
      <c r="I531" s="239">
        <f>ROUND(E531*H531,2)</f>
        <v>0</v>
      </c>
      <c r="J531" s="238"/>
      <c r="K531" s="239">
        <f>ROUND(E531*J531,2)</f>
        <v>0</v>
      </c>
      <c r="L531" s="239">
        <v>21</v>
      </c>
      <c r="M531" s="239">
        <f>G531*(1+L531/100)</f>
        <v>0</v>
      </c>
      <c r="N531" s="239">
        <v>0</v>
      </c>
      <c r="O531" s="239">
        <f>ROUND(E531*N531,2)</f>
        <v>0</v>
      </c>
      <c r="P531" s="239">
        <v>0</v>
      </c>
      <c r="Q531" s="239">
        <f>ROUND(E531*P531,2)</f>
        <v>0</v>
      </c>
      <c r="R531" s="239"/>
      <c r="S531" s="239" t="s">
        <v>374</v>
      </c>
      <c r="T531" s="240" t="s">
        <v>375</v>
      </c>
      <c r="U531" s="222">
        <v>0</v>
      </c>
      <c r="V531" s="222">
        <f>ROUND(E531*U531,2)</f>
        <v>0</v>
      </c>
      <c r="W531" s="222"/>
      <c r="X531" s="222" t="s">
        <v>376</v>
      </c>
      <c r="Y531" s="213"/>
      <c r="Z531" s="213"/>
      <c r="AA531" s="213"/>
      <c r="AB531" s="213"/>
      <c r="AC531" s="213"/>
      <c r="AD531" s="213"/>
      <c r="AE531" s="213"/>
      <c r="AF531" s="213"/>
      <c r="AG531" s="213" t="s">
        <v>377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outlineLevel="1" x14ac:dyDescent="0.2">
      <c r="A532" s="220"/>
      <c r="B532" s="221"/>
      <c r="C532" s="261" t="s">
        <v>1696</v>
      </c>
      <c r="D532" s="259"/>
      <c r="E532" s="260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13"/>
      <c r="Z532" s="213"/>
      <c r="AA532" s="213"/>
      <c r="AB532" s="213"/>
      <c r="AC532" s="213"/>
      <c r="AD532" s="213"/>
      <c r="AE532" s="213"/>
      <c r="AF532" s="213"/>
      <c r="AG532" s="213" t="s">
        <v>532</v>
      </c>
      <c r="AH532" s="213">
        <v>0</v>
      </c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outlineLevel="1" x14ac:dyDescent="0.2">
      <c r="A533" s="220"/>
      <c r="B533" s="221"/>
      <c r="C533" s="261" t="s">
        <v>2602</v>
      </c>
      <c r="D533" s="259"/>
      <c r="E533" s="260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13"/>
      <c r="Z533" s="213"/>
      <c r="AA533" s="213"/>
      <c r="AB533" s="213"/>
      <c r="AC533" s="213"/>
      <c r="AD533" s="213"/>
      <c r="AE533" s="213"/>
      <c r="AF533" s="213"/>
      <c r="AG533" s="213" t="s">
        <v>532</v>
      </c>
      <c r="AH533" s="213">
        <v>0</v>
      </c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20"/>
      <c r="B534" s="221"/>
      <c r="C534" s="261" t="s">
        <v>2603</v>
      </c>
      <c r="D534" s="259"/>
      <c r="E534" s="260">
        <v>14.65</v>
      </c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13"/>
      <c r="Z534" s="213"/>
      <c r="AA534" s="213"/>
      <c r="AB534" s="213"/>
      <c r="AC534" s="213"/>
      <c r="AD534" s="213"/>
      <c r="AE534" s="213"/>
      <c r="AF534" s="213"/>
      <c r="AG534" s="213" t="s">
        <v>532</v>
      </c>
      <c r="AH534" s="213">
        <v>0</v>
      </c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x14ac:dyDescent="0.2">
      <c r="A535" s="224" t="s">
        <v>368</v>
      </c>
      <c r="B535" s="225" t="s">
        <v>261</v>
      </c>
      <c r="C535" s="251" t="s">
        <v>262</v>
      </c>
      <c r="D535" s="226"/>
      <c r="E535" s="227"/>
      <c r="F535" s="228"/>
      <c r="G535" s="228">
        <f>SUMIF(AG536:AG543,"&lt;&gt;NOR",G536:G543)</f>
        <v>0</v>
      </c>
      <c r="H535" s="228"/>
      <c r="I535" s="228">
        <f>SUM(I536:I543)</f>
        <v>0</v>
      </c>
      <c r="J535" s="228"/>
      <c r="K535" s="228">
        <f>SUM(K536:K543)</f>
        <v>0</v>
      </c>
      <c r="L535" s="228"/>
      <c r="M535" s="228">
        <f>SUM(M536:M543)</f>
        <v>0</v>
      </c>
      <c r="N535" s="228"/>
      <c r="O535" s="228">
        <f>SUM(O536:O543)</f>
        <v>0</v>
      </c>
      <c r="P535" s="228"/>
      <c r="Q535" s="228">
        <f>SUM(Q536:Q543)</f>
        <v>0</v>
      </c>
      <c r="R535" s="228"/>
      <c r="S535" s="228"/>
      <c r="T535" s="229"/>
      <c r="U535" s="223"/>
      <c r="V535" s="223">
        <f>SUM(V536:V543)</f>
        <v>0</v>
      </c>
      <c r="W535" s="223"/>
      <c r="X535" s="223"/>
      <c r="AG535" t="s">
        <v>370</v>
      </c>
    </row>
    <row r="536" spans="1:60" ht="22.5" outlineLevel="1" x14ac:dyDescent="0.2">
      <c r="A536" s="241">
        <v>141</v>
      </c>
      <c r="B536" s="242" t="s">
        <v>1856</v>
      </c>
      <c r="C536" s="252" t="s">
        <v>1857</v>
      </c>
      <c r="D536" s="243" t="s">
        <v>550</v>
      </c>
      <c r="E536" s="244">
        <v>1617.1489999999999</v>
      </c>
      <c r="F536" s="245"/>
      <c r="G536" s="246">
        <f>ROUND(E536*F536,2)</f>
        <v>0</v>
      </c>
      <c r="H536" s="245"/>
      <c r="I536" s="246">
        <f>ROUND(E536*H536,2)</f>
        <v>0</v>
      </c>
      <c r="J536" s="245"/>
      <c r="K536" s="246">
        <f>ROUND(E536*J536,2)</f>
        <v>0</v>
      </c>
      <c r="L536" s="246">
        <v>21</v>
      </c>
      <c r="M536" s="246">
        <f>G536*(1+L536/100)</f>
        <v>0</v>
      </c>
      <c r="N536" s="246">
        <v>0</v>
      </c>
      <c r="O536" s="246">
        <f>ROUND(E536*N536,2)</f>
        <v>0</v>
      </c>
      <c r="P536" s="246">
        <v>0</v>
      </c>
      <c r="Q536" s="246">
        <f>ROUND(E536*P536,2)</f>
        <v>0</v>
      </c>
      <c r="R536" s="246"/>
      <c r="S536" s="246" t="s">
        <v>374</v>
      </c>
      <c r="T536" s="247" t="s">
        <v>375</v>
      </c>
      <c r="U536" s="222">
        <v>0</v>
      </c>
      <c r="V536" s="222">
        <f>ROUND(E536*U536,2)</f>
        <v>0</v>
      </c>
      <c r="W536" s="222"/>
      <c r="X536" s="222" t="s">
        <v>376</v>
      </c>
      <c r="Y536" s="213"/>
      <c r="Z536" s="213"/>
      <c r="AA536" s="213"/>
      <c r="AB536" s="213"/>
      <c r="AC536" s="213"/>
      <c r="AD536" s="213"/>
      <c r="AE536" s="213"/>
      <c r="AF536" s="213"/>
      <c r="AG536" s="213" t="s">
        <v>377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1" x14ac:dyDescent="0.2">
      <c r="A537" s="241">
        <v>142</v>
      </c>
      <c r="B537" s="242" t="s">
        <v>2604</v>
      </c>
      <c r="C537" s="252" t="s">
        <v>2605</v>
      </c>
      <c r="D537" s="243" t="s">
        <v>550</v>
      </c>
      <c r="E537" s="244">
        <v>1617.1489999999999</v>
      </c>
      <c r="F537" s="245"/>
      <c r="G537" s="246">
        <f>ROUND(E537*F537,2)</f>
        <v>0</v>
      </c>
      <c r="H537" s="245"/>
      <c r="I537" s="246">
        <f>ROUND(E537*H537,2)</f>
        <v>0</v>
      </c>
      <c r="J537" s="245"/>
      <c r="K537" s="246">
        <f>ROUND(E537*J537,2)</f>
        <v>0</v>
      </c>
      <c r="L537" s="246">
        <v>21</v>
      </c>
      <c r="M537" s="246">
        <f>G537*(1+L537/100)</f>
        <v>0</v>
      </c>
      <c r="N537" s="246">
        <v>0</v>
      </c>
      <c r="O537" s="246">
        <f>ROUND(E537*N537,2)</f>
        <v>0</v>
      </c>
      <c r="P537" s="246">
        <v>0</v>
      </c>
      <c r="Q537" s="246">
        <f>ROUND(E537*P537,2)</f>
        <v>0</v>
      </c>
      <c r="R537" s="246"/>
      <c r="S537" s="246" t="s">
        <v>374</v>
      </c>
      <c r="T537" s="247" t="s">
        <v>375</v>
      </c>
      <c r="U537" s="222">
        <v>0</v>
      </c>
      <c r="V537" s="222">
        <f>ROUND(E537*U537,2)</f>
        <v>0</v>
      </c>
      <c r="W537" s="222"/>
      <c r="X537" s="222" t="s">
        <v>376</v>
      </c>
      <c r="Y537" s="213"/>
      <c r="Z537" s="213"/>
      <c r="AA537" s="213"/>
      <c r="AB537" s="213"/>
      <c r="AC537" s="213"/>
      <c r="AD537" s="213"/>
      <c r="AE537" s="213"/>
      <c r="AF537" s="213"/>
      <c r="AG537" s="213" t="s">
        <v>377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1" x14ac:dyDescent="0.2">
      <c r="A538" s="234">
        <v>143</v>
      </c>
      <c r="B538" s="235" t="s">
        <v>2606</v>
      </c>
      <c r="C538" s="253" t="s">
        <v>2607</v>
      </c>
      <c r="D538" s="236" t="s">
        <v>550</v>
      </c>
      <c r="E538" s="237">
        <v>3292.873</v>
      </c>
      <c r="F538" s="238"/>
      <c r="G538" s="239">
        <f>ROUND(E538*F538,2)</f>
        <v>0</v>
      </c>
      <c r="H538" s="238"/>
      <c r="I538" s="239">
        <f>ROUND(E538*H538,2)</f>
        <v>0</v>
      </c>
      <c r="J538" s="238"/>
      <c r="K538" s="239">
        <f>ROUND(E538*J538,2)</f>
        <v>0</v>
      </c>
      <c r="L538" s="239">
        <v>21</v>
      </c>
      <c r="M538" s="239">
        <f>G538*(1+L538/100)</f>
        <v>0</v>
      </c>
      <c r="N538" s="239">
        <v>0</v>
      </c>
      <c r="O538" s="239">
        <f>ROUND(E538*N538,2)</f>
        <v>0</v>
      </c>
      <c r="P538" s="239">
        <v>0</v>
      </c>
      <c r="Q538" s="239">
        <f>ROUND(E538*P538,2)</f>
        <v>0</v>
      </c>
      <c r="R538" s="239"/>
      <c r="S538" s="239" t="s">
        <v>374</v>
      </c>
      <c r="T538" s="240" t="s">
        <v>375</v>
      </c>
      <c r="U538" s="222">
        <v>0</v>
      </c>
      <c r="V538" s="222">
        <f>ROUND(E538*U538,2)</f>
        <v>0</v>
      </c>
      <c r="W538" s="222"/>
      <c r="X538" s="222" t="s">
        <v>376</v>
      </c>
      <c r="Y538" s="213"/>
      <c r="Z538" s="213"/>
      <c r="AA538" s="213"/>
      <c r="AB538" s="213"/>
      <c r="AC538" s="213"/>
      <c r="AD538" s="213"/>
      <c r="AE538" s="213"/>
      <c r="AF538" s="213"/>
      <c r="AG538" s="213" t="s">
        <v>377</v>
      </c>
      <c r="AH538" s="213"/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1" x14ac:dyDescent="0.2">
      <c r="A539" s="220"/>
      <c r="B539" s="221"/>
      <c r="C539" s="261" t="s">
        <v>2608</v>
      </c>
      <c r="D539" s="259"/>
      <c r="E539" s="260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13"/>
      <c r="Z539" s="213"/>
      <c r="AA539" s="213"/>
      <c r="AB539" s="213"/>
      <c r="AC539" s="213"/>
      <c r="AD539" s="213"/>
      <c r="AE539" s="213"/>
      <c r="AF539" s="213"/>
      <c r="AG539" s="213" t="s">
        <v>532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1" x14ac:dyDescent="0.2">
      <c r="A540" s="220"/>
      <c r="B540" s="221"/>
      <c r="C540" s="261" t="s">
        <v>2609</v>
      </c>
      <c r="D540" s="259"/>
      <c r="E540" s="260">
        <v>3292.87</v>
      </c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13"/>
      <c r="Z540" s="213"/>
      <c r="AA540" s="213"/>
      <c r="AB540" s="213"/>
      <c r="AC540" s="213"/>
      <c r="AD540" s="213"/>
      <c r="AE540" s="213"/>
      <c r="AF540" s="213"/>
      <c r="AG540" s="213" t="s">
        <v>532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outlineLevel="1" x14ac:dyDescent="0.2">
      <c r="A541" s="241">
        <v>144</v>
      </c>
      <c r="B541" s="242" t="s">
        <v>1858</v>
      </c>
      <c r="C541" s="252" t="s">
        <v>1859</v>
      </c>
      <c r="D541" s="243" t="s">
        <v>550</v>
      </c>
      <c r="E541" s="244">
        <v>1617.1489999999999</v>
      </c>
      <c r="F541" s="245"/>
      <c r="G541" s="246">
        <f>ROUND(E541*F541,2)</f>
        <v>0</v>
      </c>
      <c r="H541" s="245"/>
      <c r="I541" s="246">
        <f>ROUND(E541*H541,2)</f>
        <v>0</v>
      </c>
      <c r="J541" s="245"/>
      <c r="K541" s="246">
        <f>ROUND(E541*J541,2)</f>
        <v>0</v>
      </c>
      <c r="L541" s="246">
        <v>21</v>
      </c>
      <c r="M541" s="246">
        <f>G541*(1+L541/100)</f>
        <v>0</v>
      </c>
      <c r="N541" s="246">
        <v>0</v>
      </c>
      <c r="O541" s="246">
        <f>ROUND(E541*N541,2)</f>
        <v>0</v>
      </c>
      <c r="P541" s="246">
        <v>0</v>
      </c>
      <c r="Q541" s="246">
        <f>ROUND(E541*P541,2)</f>
        <v>0</v>
      </c>
      <c r="R541" s="246"/>
      <c r="S541" s="246" t="s">
        <v>374</v>
      </c>
      <c r="T541" s="247" t="s">
        <v>375</v>
      </c>
      <c r="U541" s="222">
        <v>0</v>
      </c>
      <c r="V541" s="222">
        <f>ROUND(E541*U541,2)</f>
        <v>0</v>
      </c>
      <c r="W541" s="222"/>
      <c r="X541" s="222" t="s">
        <v>376</v>
      </c>
      <c r="Y541" s="213"/>
      <c r="Z541" s="213"/>
      <c r="AA541" s="213"/>
      <c r="AB541" s="213"/>
      <c r="AC541" s="213"/>
      <c r="AD541" s="213"/>
      <c r="AE541" s="213"/>
      <c r="AF541" s="213"/>
      <c r="AG541" s="213" t="s">
        <v>377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1" x14ac:dyDescent="0.2">
      <c r="A542" s="241">
        <v>145</v>
      </c>
      <c r="B542" s="242" t="s">
        <v>1860</v>
      </c>
      <c r="C542" s="252" t="s">
        <v>1861</v>
      </c>
      <c r="D542" s="243" t="s">
        <v>550</v>
      </c>
      <c r="E542" s="244">
        <v>16171.49</v>
      </c>
      <c r="F542" s="245"/>
      <c r="G542" s="246">
        <f>ROUND(E542*F542,2)</f>
        <v>0</v>
      </c>
      <c r="H542" s="245"/>
      <c r="I542" s="246">
        <f>ROUND(E542*H542,2)</f>
        <v>0</v>
      </c>
      <c r="J542" s="245"/>
      <c r="K542" s="246">
        <f>ROUND(E542*J542,2)</f>
        <v>0</v>
      </c>
      <c r="L542" s="246">
        <v>21</v>
      </c>
      <c r="M542" s="246">
        <f>G542*(1+L542/100)</f>
        <v>0</v>
      </c>
      <c r="N542" s="246">
        <v>0</v>
      </c>
      <c r="O542" s="246">
        <f>ROUND(E542*N542,2)</f>
        <v>0</v>
      </c>
      <c r="P542" s="246">
        <v>0</v>
      </c>
      <c r="Q542" s="246">
        <f>ROUND(E542*P542,2)</f>
        <v>0</v>
      </c>
      <c r="R542" s="246"/>
      <c r="S542" s="246" t="s">
        <v>374</v>
      </c>
      <c r="T542" s="247" t="s">
        <v>375</v>
      </c>
      <c r="U542" s="222">
        <v>0</v>
      </c>
      <c r="V542" s="222">
        <f>ROUND(E542*U542,2)</f>
        <v>0</v>
      </c>
      <c r="W542" s="222"/>
      <c r="X542" s="222" t="s">
        <v>376</v>
      </c>
      <c r="Y542" s="213"/>
      <c r="Z542" s="213"/>
      <c r="AA542" s="213"/>
      <c r="AB542" s="213"/>
      <c r="AC542" s="213"/>
      <c r="AD542" s="213"/>
      <c r="AE542" s="213"/>
      <c r="AF542" s="213"/>
      <c r="AG542" s="213" t="s">
        <v>377</v>
      </c>
      <c r="AH542" s="213"/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1" x14ac:dyDescent="0.2">
      <c r="A543" s="241">
        <v>146</v>
      </c>
      <c r="B543" s="242" t="s">
        <v>1864</v>
      </c>
      <c r="C543" s="252" t="s">
        <v>1865</v>
      </c>
      <c r="D543" s="243" t="s">
        <v>550</v>
      </c>
      <c r="E543" s="244">
        <v>1617.1489999999999</v>
      </c>
      <c r="F543" s="245"/>
      <c r="G543" s="246">
        <f>ROUND(E543*F543,2)</f>
        <v>0</v>
      </c>
      <c r="H543" s="245"/>
      <c r="I543" s="246">
        <f>ROUND(E543*H543,2)</f>
        <v>0</v>
      </c>
      <c r="J543" s="245"/>
      <c r="K543" s="246">
        <f>ROUND(E543*J543,2)</f>
        <v>0</v>
      </c>
      <c r="L543" s="246">
        <v>21</v>
      </c>
      <c r="M543" s="246">
        <f>G543*(1+L543/100)</f>
        <v>0</v>
      </c>
      <c r="N543" s="246">
        <v>0</v>
      </c>
      <c r="O543" s="246">
        <f>ROUND(E543*N543,2)</f>
        <v>0</v>
      </c>
      <c r="P543" s="246">
        <v>0</v>
      </c>
      <c r="Q543" s="246">
        <f>ROUND(E543*P543,2)</f>
        <v>0</v>
      </c>
      <c r="R543" s="246"/>
      <c r="S543" s="246" t="s">
        <v>374</v>
      </c>
      <c r="T543" s="247" t="s">
        <v>375</v>
      </c>
      <c r="U543" s="222">
        <v>0</v>
      </c>
      <c r="V543" s="222">
        <f>ROUND(E543*U543,2)</f>
        <v>0</v>
      </c>
      <c r="W543" s="222"/>
      <c r="X543" s="222" t="s">
        <v>376</v>
      </c>
      <c r="Y543" s="213"/>
      <c r="Z543" s="213"/>
      <c r="AA543" s="213"/>
      <c r="AB543" s="213"/>
      <c r="AC543" s="213"/>
      <c r="AD543" s="213"/>
      <c r="AE543" s="213"/>
      <c r="AF543" s="213"/>
      <c r="AG543" s="213" t="s">
        <v>377</v>
      </c>
      <c r="AH543" s="213"/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x14ac:dyDescent="0.2">
      <c r="A544" s="224" t="s">
        <v>368</v>
      </c>
      <c r="B544" s="225" t="s">
        <v>290</v>
      </c>
      <c r="C544" s="251" t="s">
        <v>291</v>
      </c>
      <c r="D544" s="226"/>
      <c r="E544" s="227"/>
      <c r="F544" s="228"/>
      <c r="G544" s="228">
        <f>SUMIF(AG545:AG613,"&lt;&gt;NOR",G545:G613)</f>
        <v>0</v>
      </c>
      <c r="H544" s="228"/>
      <c r="I544" s="228">
        <f>SUM(I545:I613)</f>
        <v>0</v>
      </c>
      <c r="J544" s="228"/>
      <c r="K544" s="228">
        <f>SUM(K545:K613)</f>
        <v>0</v>
      </c>
      <c r="L544" s="228"/>
      <c r="M544" s="228">
        <f>SUM(M545:M613)</f>
        <v>0</v>
      </c>
      <c r="N544" s="228"/>
      <c r="O544" s="228">
        <f>SUM(O545:O613)</f>
        <v>9.1000000000000014</v>
      </c>
      <c r="P544" s="228"/>
      <c r="Q544" s="228">
        <f>SUM(Q545:Q613)</f>
        <v>0.48</v>
      </c>
      <c r="R544" s="228"/>
      <c r="S544" s="228"/>
      <c r="T544" s="229"/>
      <c r="U544" s="223"/>
      <c r="V544" s="223">
        <f>SUM(V545:V613)</f>
        <v>154.58000000000001</v>
      </c>
      <c r="W544" s="223"/>
      <c r="X544" s="223"/>
      <c r="AG544" t="s">
        <v>370</v>
      </c>
    </row>
    <row r="545" spans="1:60" ht="22.5" outlineLevel="1" x14ac:dyDescent="0.2">
      <c r="A545" s="234">
        <v>147</v>
      </c>
      <c r="B545" s="235" t="s">
        <v>2610</v>
      </c>
      <c r="C545" s="253" t="s">
        <v>2611</v>
      </c>
      <c r="D545" s="236" t="s">
        <v>511</v>
      </c>
      <c r="E545" s="237">
        <v>570</v>
      </c>
      <c r="F545" s="238"/>
      <c r="G545" s="239">
        <f>ROUND(E545*F545,2)</f>
        <v>0</v>
      </c>
      <c r="H545" s="238"/>
      <c r="I545" s="239">
        <f>ROUND(E545*H545,2)</f>
        <v>0</v>
      </c>
      <c r="J545" s="238"/>
      <c r="K545" s="239">
        <f>ROUND(E545*J545,2)</f>
        <v>0</v>
      </c>
      <c r="L545" s="239">
        <v>21</v>
      </c>
      <c r="M545" s="239">
        <f>G545*(1+L545/100)</f>
        <v>0</v>
      </c>
      <c r="N545" s="239">
        <v>0</v>
      </c>
      <c r="O545" s="239">
        <f>ROUND(E545*N545,2)</f>
        <v>0</v>
      </c>
      <c r="P545" s="239">
        <v>0</v>
      </c>
      <c r="Q545" s="239">
        <f>ROUND(E545*P545,2)</f>
        <v>0</v>
      </c>
      <c r="R545" s="239"/>
      <c r="S545" s="239" t="s">
        <v>374</v>
      </c>
      <c r="T545" s="240" t="s">
        <v>375</v>
      </c>
      <c r="U545" s="222">
        <v>2.75E-2</v>
      </c>
      <c r="V545" s="222">
        <f>ROUND(E545*U545,2)</f>
        <v>15.68</v>
      </c>
      <c r="W545" s="222"/>
      <c r="X545" s="222" t="s">
        <v>376</v>
      </c>
      <c r="Y545" s="213"/>
      <c r="Z545" s="213"/>
      <c r="AA545" s="213"/>
      <c r="AB545" s="213"/>
      <c r="AC545" s="213"/>
      <c r="AD545" s="213"/>
      <c r="AE545" s="213"/>
      <c r="AF545" s="213"/>
      <c r="AG545" s="213" t="s">
        <v>561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outlineLevel="1" x14ac:dyDescent="0.2">
      <c r="A546" s="220"/>
      <c r="B546" s="221"/>
      <c r="C546" s="261" t="s">
        <v>2100</v>
      </c>
      <c r="D546" s="259"/>
      <c r="E546" s="260"/>
      <c r="F546" s="222"/>
      <c r="G546" s="222"/>
      <c r="H546" s="222"/>
      <c r="I546" s="222"/>
      <c r="J546" s="222"/>
      <c r="K546" s="222"/>
      <c r="L546" s="222"/>
      <c r="M546" s="222"/>
      <c r="N546" s="222"/>
      <c r="O546" s="222"/>
      <c r="P546" s="222"/>
      <c r="Q546" s="222"/>
      <c r="R546" s="222"/>
      <c r="S546" s="222"/>
      <c r="T546" s="222"/>
      <c r="U546" s="222"/>
      <c r="V546" s="222"/>
      <c r="W546" s="222"/>
      <c r="X546" s="222"/>
      <c r="Y546" s="213"/>
      <c r="Z546" s="213"/>
      <c r="AA546" s="213"/>
      <c r="AB546" s="213"/>
      <c r="AC546" s="213"/>
      <c r="AD546" s="213"/>
      <c r="AE546" s="213"/>
      <c r="AF546" s="213"/>
      <c r="AG546" s="213" t="s">
        <v>532</v>
      </c>
      <c r="AH546" s="213">
        <v>0</v>
      </c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13"/>
      <c r="BB546" s="213"/>
      <c r="BC546" s="213"/>
      <c r="BD546" s="213"/>
      <c r="BE546" s="213"/>
      <c r="BF546" s="213"/>
      <c r="BG546" s="213"/>
      <c r="BH546" s="213"/>
    </row>
    <row r="547" spans="1:60" outlineLevel="1" x14ac:dyDescent="0.2">
      <c r="A547" s="220"/>
      <c r="B547" s="221"/>
      <c r="C547" s="261" t="s">
        <v>2612</v>
      </c>
      <c r="D547" s="259"/>
      <c r="E547" s="260"/>
      <c r="F547" s="222"/>
      <c r="G547" s="222"/>
      <c r="H547" s="222"/>
      <c r="I547" s="222"/>
      <c r="J547" s="222"/>
      <c r="K547" s="222"/>
      <c r="L547" s="222"/>
      <c r="M547" s="222"/>
      <c r="N547" s="222"/>
      <c r="O547" s="222"/>
      <c r="P547" s="222"/>
      <c r="Q547" s="222"/>
      <c r="R547" s="222"/>
      <c r="S547" s="222"/>
      <c r="T547" s="222"/>
      <c r="U547" s="222"/>
      <c r="V547" s="222"/>
      <c r="W547" s="222"/>
      <c r="X547" s="222"/>
      <c r="Y547" s="213"/>
      <c r="Z547" s="213"/>
      <c r="AA547" s="213"/>
      <c r="AB547" s="213"/>
      <c r="AC547" s="213"/>
      <c r="AD547" s="213"/>
      <c r="AE547" s="213"/>
      <c r="AF547" s="213"/>
      <c r="AG547" s="213" t="s">
        <v>532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1" x14ac:dyDescent="0.2">
      <c r="A548" s="220"/>
      <c r="B548" s="221"/>
      <c r="C548" s="261" t="s">
        <v>2613</v>
      </c>
      <c r="D548" s="259"/>
      <c r="E548" s="260">
        <v>570</v>
      </c>
      <c r="F548" s="222"/>
      <c r="G548" s="222"/>
      <c r="H548" s="222"/>
      <c r="I548" s="222"/>
      <c r="J548" s="222"/>
      <c r="K548" s="222"/>
      <c r="L548" s="222"/>
      <c r="M548" s="222"/>
      <c r="N548" s="222"/>
      <c r="O548" s="222"/>
      <c r="P548" s="222"/>
      <c r="Q548" s="222"/>
      <c r="R548" s="222"/>
      <c r="S548" s="222"/>
      <c r="T548" s="222"/>
      <c r="U548" s="222"/>
      <c r="V548" s="222"/>
      <c r="W548" s="222"/>
      <c r="X548" s="222"/>
      <c r="Y548" s="213"/>
      <c r="Z548" s="213"/>
      <c r="AA548" s="213"/>
      <c r="AB548" s="213"/>
      <c r="AC548" s="213"/>
      <c r="AD548" s="213"/>
      <c r="AE548" s="213"/>
      <c r="AF548" s="213"/>
      <c r="AG548" s="213" t="s">
        <v>532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1" x14ac:dyDescent="0.2">
      <c r="A549" s="234">
        <v>148</v>
      </c>
      <c r="B549" s="235" t="s">
        <v>2614</v>
      </c>
      <c r="C549" s="253" t="s">
        <v>2615</v>
      </c>
      <c r="D549" s="236" t="s">
        <v>550</v>
      </c>
      <c r="E549" s="237">
        <v>0.17100000000000001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9">
        <v>1</v>
      </c>
      <c r="O549" s="239">
        <f>ROUND(E549*N549,2)</f>
        <v>0.17</v>
      </c>
      <c r="P549" s="239">
        <v>0</v>
      </c>
      <c r="Q549" s="239">
        <f>ROUND(E549*P549,2)</f>
        <v>0</v>
      </c>
      <c r="R549" s="239"/>
      <c r="S549" s="239" t="s">
        <v>374</v>
      </c>
      <c r="T549" s="240" t="s">
        <v>375</v>
      </c>
      <c r="U549" s="222">
        <v>0</v>
      </c>
      <c r="V549" s="222">
        <f>ROUND(E549*U549,2)</f>
        <v>0</v>
      </c>
      <c r="W549" s="222"/>
      <c r="X549" s="222" t="s">
        <v>587</v>
      </c>
      <c r="Y549" s="213"/>
      <c r="Z549" s="213"/>
      <c r="AA549" s="213"/>
      <c r="AB549" s="213"/>
      <c r="AC549" s="213"/>
      <c r="AD549" s="213"/>
      <c r="AE549" s="213"/>
      <c r="AF549" s="213"/>
      <c r="AG549" s="213" t="s">
        <v>588</v>
      </c>
      <c r="AH549" s="213"/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outlineLevel="1" x14ac:dyDescent="0.2">
      <c r="A550" s="220"/>
      <c r="B550" s="221"/>
      <c r="C550" s="261" t="s">
        <v>2616</v>
      </c>
      <c r="D550" s="259"/>
      <c r="E550" s="260"/>
      <c r="F550" s="222"/>
      <c r="G550" s="222"/>
      <c r="H550" s="222"/>
      <c r="I550" s="222"/>
      <c r="J550" s="222"/>
      <c r="K550" s="222"/>
      <c r="L550" s="222"/>
      <c r="M550" s="222"/>
      <c r="N550" s="222"/>
      <c r="O550" s="222"/>
      <c r="P550" s="222"/>
      <c r="Q550" s="222"/>
      <c r="R550" s="222"/>
      <c r="S550" s="222"/>
      <c r="T550" s="222"/>
      <c r="U550" s="222"/>
      <c r="V550" s="222"/>
      <c r="W550" s="222"/>
      <c r="X550" s="222"/>
      <c r="Y550" s="213"/>
      <c r="Z550" s="213"/>
      <c r="AA550" s="213"/>
      <c r="AB550" s="213"/>
      <c r="AC550" s="213"/>
      <c r="AD550" s="213"/>
      <c r="AE550" s="213"/>
      <c r="AF550" s="213"/>
      <c r="AG550" s="213" t="s">
        <v>532</v>
      </c>
      <c r="AH550" s="213">
        <v>0</v>
      </c>
      <c r="AI550" s="213"/>
      <c r="AJ550" s="213"/>
      <c r="AK550" s="213"/>
      <c r="AL550" s="213"/>
      <c r="AM550" s="213"/>
      <c r="AN550" s="213"/>
      <c r="AO550" s="213"/>
      <c r="AP550" s="213"/>
      <c r="AQ550" s="213"/>
      <c r="AR550" s="213"/>
      <c r="AS550" s="213"/>
      <c r="AT550" s="213"/>
      <c r="AU550" s="213"/>
      <c r="AV550" s="213"/>
      <c r="AW550" s="213"/>
      <c r="AX550" s="213"/>
      <c r="AY550" s="213"/>
      <c r="AZ550" s="213"/>
      <c r="BA550" s="213"/>
      <c r="BB550" s="213"/>
      <c r="BC550" s="213"/>
      <c r="BD550" s="213"/>
      <c r="BE550" s="213"/>
      <c r="BF550" s="213"/>
      <c r="BG550" s="213"/>
      <c r="BH550" s="213"/>
    </row>
    <row r="551" spans="1:60" outlineLevel="1" x14ac:dyDescent="0.2">
      <c r="A551" s="220"/>
      <c r="B551" s="221"/>
      <c r="C551" s="261" t="s">
        <v>2617</v>
      </c>
      <c r="D551" s="259"/>
      <c r="E551" s="260">
        <v>0.17</v>
      </c>
      <c r="F551" s="222"/>
      <c r="G551" s="222"/>
      <c r="H551" s="222"/>
      <c r="I551" s="222"/>
      <c r="J551" s="222"/>
      <c r="K551" s="222"/>
      <c r="L551" s="222"/>
      <c r="M551" s="222"/>
      <c r="N551" s="222"/>
      <c r="O551" s="222"/>
      <c r="P551" s="222"/>
      <c r="Q551" s="222"/>
      <c r="R551" s="222"/>
      <c r="S551" s="222"/>
      <c r="T551" s="222"/>
      <c r="U551" s="222"/>
      <c r="V551" s="222"/>
      <c r="W551" s="222"/>
      <c r="X551" s="222"/>
      <c r="Y551" s="213"/>
      <c r="Z551" s="213"/>
      <c r="AA551" s="213"/>
      <c r="AB551" s="213"/>
      <c r="AC551" s="213"/>
      <c r="AD551" s="213"/>
      <c r="AE551" s="213"/>
      <c r="AF551" s="213"/>
      <c r="AG551" s="213" t="s">
        <v>532</v>
      </c>
      <c r="AH551" s="213">
        <v>0</v>
      </c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ht="33.75" outlineLevel="1" x14ac:dyDescent="0.2">
      <c r="A552" s="234">
        <v>149</v>
      </c>
      <c r="B552" s="235" t="s">
        <v>2618</v>
      </c>
      <c r="C552" s="253" t="s">
        <v>2619</v>
      </c>
      <c r="D552" s="236" t="s">
        <v>511</v>
      </c>
      <c r="E552" s="237">
        <v>160.27000000000001</v>
      </c>
      <c r="F552" s="238"/>
      <c r="G552" s="239">
        <f>ROUND(E552*F552,2)</f>
        <v>0</v>
      </c>
      <c r="H552" s="238"/>
      <c r="I552" s="239">
        <f>ROUND(E552*H552,2)</f>
        <v>0</v>
      </c>
      <c r="J552" s="238"/>
      <c r="K552" s="239">
        <f>ROUND(E552*J552,2)</f>
        <v>0</v>
      </c>
      <c r="L552" s="239">
        <v>21</v>
      </c>
      <c r="M552" s="239">
        <f>G552*(1+L552/100)</f>
        <v>0</v>
      </c>
      <c r="N552" s="239">
        <v>0</v>
      </c>
      <c r="O552" s="239">
        <f>ROUND(E552*N552,2)</f>
        <v>0</v>
      </c>
      <c r="P552" s="239">
        <v>0</v>
      </c>
      <c r="Q552" s="239">
        <f>ROUND(E552*P552,2)</f>
        <v>0</v>
      </c>
      <c r="R552" s="239"/>
      <c r="S552" s="239" t="s">
        <v>374</v>
      </c>
      <c r="T552" s="240" t="s">
        <v>375</v>
      </c>
      <c r="U552" s="222">
        <v>4.9000000000000002E-2</v>
      </c>
      <c r="V552" s="222">
        <f>ROUND(E552*U552,2)</f>
        <v>7.85</v>
      </c>
      <c r="W552" s="222"/>
      <c r="X552" s="222" t="s">
        <v>376</v>
      </c>
      <c r="Y552" s="213"/>
      <c r="Z552" s="213"/>
      <c r="AA552" s="213"/>
      <c r="AB552" s="213"/>
      <c r="AC552" s="213"/>
      <c r="AD552" s="213"/>
      <c r="AE552" s="213"/>
      <c r="AF552" s="213"/>
      <c r="AG552" s="213" t="s">
        <v>561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1" x14ac:dyDescent="0.2">
      <c r="A553" s="220"/>
      <c r="B553" s="221"/>
      <c r="C553" s="254" t="s">
        <v>2620</v>
      </c>
      <c r="D553" s="248"/>
      <c r="E553" s="248"/>
      <c r="F553" s="248"/>
      <c r="G553" s="248"/>
      <c r="H553" s="222"/>
      <c r="I553" s="222"/>
      <c r="J553" s="222"/>
      <c r="K553" s="222"/>
      <c r="L553" s="222"/>
      <c r="M553" s="222"/>
      <c r="N553" s="222"/>
      <c r="O553" s="222"/>
      <c r="P553" s="222"/>
      <c r="Q553" s="222"/>
      <c r="R553" s="222"/>
      <c r="S553" s="222"/>
      <c r="T553" s="222"/>
      <c r="U553" s="222"/>
      <c r="V553" s="222"/>
      <c r="W553" s="222"/>
      <c r="X553" s="222"/>
      <c r="Y553" s="213"/>
      <c r="Z553" s="213"/>
      <c r="AA553" s="213"/>
      <c r="AB553" s="213"/>
      <c r="AC553" s="213"/>
      <c r="AD553" s="213"/>
      <c r="AE553" s="213"/>
      <c r="AF553" s="213"/>
      <c r="AG553" s="213" t="s">
        <v>392</v>
      </c>
      <c r="AH553" s="213"/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outlineLevel="1" x14ac:dyDescent="0.2">
      <c r="A554" s="220"/>
      <c r="B554" s="221"/>
      <c r="C554" s="255" t="s">
        <v>2620</v>
      </c>
      <c r="D554" s="249"/>
      <c r="E554" s="249"/>
      <c r="F554" s="249"/>
      <c r="G554" s="249"/>
      <c r="H554" s="222"/>
      <c r="I554" s="222"/>
      <c r="J554" s="222"/>
      <c r="K554" s="222"/>
      <c r="L554" s="222"/>
      <c r="M554" s="222"/>
      <c r="N554" s="222"/>
      <c r="O554" s="222"/>
      <c r="P554" s="222"/>
      <c r="Q554" s="222"/>
      <c r="R554" s="222"/>
      <c r="S554" s="222"/>
      <c r="T554" s="222"/>
      <c r="U554" s="222"/>
      <c r="V554" s="222"/>
      <c r="W554" s="222"/>
      <c r="X554" s="222"/>
      <c r="Y554" s="213"/>
      <c r="Z554" s="213"/>
      <c r="AA554" s="213"/>
      <c r="AB554" s="213"/>
      <c r="AC554" s="213"/>
      <c r="AD554" s="213"/>
      <c r="AE554" s="213"/>
      <c r="AF554" s="213"/>
      <c r="AG554" s="213" t="s">
        <v>392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1" x14ac:dyDescent="0.2">
      <c r="A555" s="220"/>
      <c r="B555" s="221"/>
      <c r="C555" s="261" t="s">
        <v>2077</v>
      </c>
      <c r="D555" s="259"/>
      <c r="E555" s="260"/>
      <c r="F555" s="222"/>
      <c r="G555" s="222"/>
      <c r="H555" s="222"/>
      <c r="I555" s="222"/>
      <c r="J555" s="222"/>
      <c r="K555" s="222"/>
      <c r="L555" s="222"/>
      <c r="M555" s="222"/>
      <c r="N555" s="222"/>
      <c r="O555" s="222"/>
      <c r="P555" s="222"/>
      <c r="Q555" s="222"/>
      <c r="R555" s="222"/>
      <c r="S555" s="222"/>
      <c r="T555" s="222"/>
      <c r="U555" s="222"/>
      <c r="V555" s="222"/>
      <c r="W555" s="222"/>
      <c r="X555" s="222"/>
      <c r="Y555" s="213"/>
      <c r="Z555" s="213"/>
      <c r="AA555" s="213"/>
      <c r="AB555" s="213"/>
      <c r="AC555" s="213"/>
      <c r="AD555" s="213"/>
      <c r="AE555" s="213"/>
      <c r="AF555" s="213"/>
      <c r="AG555" s="213" t="s">
        <v>532</v>
      </c>
      <c r="AH555" s="213">
        <v>0</v>
      </c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1" x14ac:dyDescent="0.2">
      <c r="A556" s="220"/>
      <c r="B556" s="221"/>
      <c r="C556" s="261" t="s">
        <v>2621</v>
      </c>
      <c r="D556" s="259"/>
      <c r="E556" s="260"/>
      <c r="F556" s="222"/>
      <c r="G556" s="222"/>
      <c r="H556" s="222"/>
      <c r="I556" s="222"/>
      <c r="J556" s="222"/>
      <c r="K556" s="222"/>
      <c r="L556" s="222"/>
      <c r="M556" s="222"/>
      <c r="N556" s="222"/>
      <c r="O556" s="222"/>
      <c r="P556" s="222"/>
      <c r="Q556" s="222"/>
      <c r="R556" s="222"/>
      <c r="S556" s="222"/>
      <c r="T556" s="222"/>
      <c r="U556" s="222"/>
      <c r="V556" s="222"/>
      <c r="W556" s="222"/>
      <c r="X556" s="222"/>
      <c r="Y556" s="213"/>
      <c r="Z556" s="213"/>
      <c r="AA556" s="213"/>
      <c r="AB556" s="213"/>
      <c r="AC556" s="213"/>
      <c r="AD556" s="213"/>
      <c r="AE556" s="213"/>
      <c r="AF556" s="213"/>
      <c r="AG556" s="213" t="s">
        <v>532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1" x14ac:dyDescent="0.2">
      <c r="A557" s="220"/>
      <c r="B557" s="221"/>
      <c r="C557" s="261" t="s">
        <v>2622</v>
      </c>
      <c r="D557" s="259"/>
      <c r="E557" s="260">
        <v>160.27000000000001</v>
      </c>
      <c r="F557" s="222"/>
      <c r="G557" s="222"/>
      <c r="H557" s="222"/>
      <c r="I557" s="222"/>
      <c r="J557" s="222"/>
      <c r="K557" s="222"/>
      <c r="L557" s="222"/>
      <c r="M557" s="222"/>
      <c r="N557" s="222"/>
      <c r="O557" s="222"/>
      <c r="P557" s="222"/>
      <c r="Q557" s="222"/>
      <c r="R557" s="222"/>
      <c r="S557" s="222"/>
      <c r="T557" s="222"/>
      <c r="U557" s="222"/>
      <c r="V557" s="222"/>
      <c r="W557" s="222"/>
      <c r="X557" s="222"/>
      <c r="Y557" s="213"/>
      <c r="Z557" s="213"/>
      <c r="AA557" s="213"/>
      <c r="AB557" s="213"/>
      <c r="AC557" s="213"/>
      <c r="AD557" s="213"/>
      <c r="AE557" s="213"/>
      <c r="AF557" s="213"/>
      <c r="AG557" s="213" t="s">
        <v>532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1" x14ac:dyDescent="0.2">
      <c r="A558" s="234">
        <v>150</v>
      </c>
      <c r="B558" s="235" t="s">
        <v>2614</v>
      </c>
      <c r="C558" s="253" t="s">
        <v>2615</v>
      </c>
      <c r="D558" s="236" t="s">
        <v>550</v>
      </c>
      <c r="E558" s="237">
        <v>5.6000000000000001E-2</v>
      </c>
      <c r="F558" s="238"/>
      <c r="G558" s="239">
        <f>ROUND(E558*F558,2)</f>
        <v>0</v>
      </c>
      <c r="H558" s="238"/>
      <c r="I558" s="239">
        <f>ROUND(E558*H558,2)</f>
        <v>0</v>
      </c>
      <c r="J558" s="238"/>
      <c r="K558" s="239">
        <f>ROUND(E558*J558,2)</f>
        <v>0</v>
      </c>
      <c r="L558" s="239">
        <v>21</v>
      </c>
      <c r="M558" s="239">
        <f>G558*(1+L558/100)</f>
        <v>0</v>
      </c>
      <c r="N558" s="239">
        <v>1</v>
      </c>
      <c r="O558" s="239">
        <f>ROUND(E558*N558,2)</f>
        <v>0.06</v>
      </c>
      <c r="P558" s="239">
        <v>0</v>
      </c>
      <c r="Q558" s="239">
        <f>ROUND(E558*P558,2)</f>
        <v>0</v>
      </c>
      <c r="R558" s="239"/>
      <c r="S558" s="239" t="s">
        <v>374</v>
      </c>
      <c r="T558" s="240" t="s">
        <v>375</v>
      </c>
      <c r="U558" s="222">
        <v>0</v>
      </c>
      <c r="V558" s="222">
        <f>ROUND(E558*U558,2)</f>
        <v>0</v>
      </c>
      <c r="W558" s="222"/>
      <c r="X558" s="222" t="s">
        <v>587</v>
      </c>
      <c r="Y558" s="213"/>
      <c r="Z558" s="213"/>
      <c r="AA558" s="213"/>
      <c r="AB558" s="213"/>
      <c r="AC558" s="213"/>
      <c r="AD558" s="213"/>
      <c r="AE558" s="213"/>
      <c r="AF558" s="213"/>
      <c r="AG558" s="213" t="s">
        <v>588</v>
      </c>
      <c r="AH558" s="213"/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outlineLevel="1" x14ac:dyDescent="0.2">
      <c r="A559" s="220"/>
      <c r="B559" s="221"/>
      <c r="C559" s="261" t="s">
        <v>2623</v>
      </c>
      <c r="D559" s="259"/>
      <c r="E559" s="260"/>
      <c r="F559" s="222"/>
      <c r="G559" s="222"/>
      <c r="H559" s="222"/>
      <c r="I559" s="222"/>
      <c r="J559" s="222"/>
      <c r="K559" s="222"/>
      <c r="L559" s="222"/>
      <c r="M559" s="222"/>
      <c r="N559" s="222"/>
      <c r="O559" s="222"/>
      <c r="P559" s="222"/>
      <c r="Q559" s="222"/>
      <c r="R559" s="222"/>
      <c r="S559" s="222"/>
      <c r="T559" s="222"/>
      <c r="U559" s="222"/>
      <c r="V559" s="222"/>
      <c r="W559" s="222"/>
      <c r="X559" s="222"/>
      <c r="Y559" s="213"/>
      <c r="Z559" s="213"/>
      <c r="AA559" s="213"/>
      <c r="AB559" s="213"/>
      <c r="AC559" s="213"/>
      <c r="AD559" s="213"/>
      <c r="AE559" s="213"/>
      <c r="AF559" s="213"/>
      <c r="AG559" s="213" t="s">
        <v>532</v>
      </c>
      <c r="AH559" s="213">
        <v>0</v>
      </c>
      <c r="AI559" s="213"/>
      <c r="AJ559" s="213"/>
      <c r="AK559" s="213"/>
      <c r="AL559" s="213"/>
      <c r="AM559" s="213"/>
      <c r="AN559" s="213"/>
      <c r="AO559" s="213"/>
      <c r="AP559" s="213"/>
      <c r="AQ559" s="213"/>
      <c r="AR559" s="213"/>
      <c r="AS559" s="213"/>
      <c r="AT559" s="213"/>
      <c r="AU559" s="213"/>
      <c r="AV559" s="213"/>
      <c r="AW559" s="213"/>
      <c r="AX559" s="213"/>
      <c r="AY559" s="213"/>
      <c r="AZ559" s="213"/>
      <c r="BA559" s="213"/>
      <c r="BB559" s="213"/>
      <c r="BC559" s="213"/>
      <c r="BD559" s="213"/>
      <c r="BE559" s="213"/>
      <c r="BF559" s="213"/>
      <c r="BG559" s="213"/>
      <c r="BH559" s="213"/>
    </row>
    <row r="560" spans="1:60" outlineLevel="1" x14ac:dyDescent="0.2">
      <c r="A560" s="220"/>
      <c r="B560" s="221"/>
      <c r="C560" s="261" t="s">
        <v>2624</v>
      </c>
      <c r="D560" s="259"/>
      <c r="E560" s="260">
        <v>0.06</v>
      </c>
      <c r="F560" s="222"/>
      <c r="G560" s="222"/>
      <c r="H560" s="222"/>
      <c r="I560" s="222"/>
      <c r="J560" s="222"/>
      <c r="K560" s="222"/>
      <c r="L560" s="222"/>
      <c r="M560" s="222"/>
      <c r="N560" s="222"/>
      <c r="O560" s="222"/>
      <c r="P560" s="222"/>
      <c r="Q560" s="222"/>
      <c r="R560" s="222"/>
      <c r="S560" s="222"/>
      <c r="T560" s="222"/>
      <c r="U560" s="222"/>
      <c r="V560" s="222"/>
      <c r="W560" s="222"/>
      <c r="X560" s="222"/>
      <c r="Y560" s="213"/>
      <c r="Z560" s="213"/>
      <c r="AA560" s="213"/>
      <c r="AB560" s="213"/>
      <c r="AC560" s="213"/>
      <c r="AD560" s="213"/>
      <c r="AE560" s="213"/>
      <c r="AF560" s="213"/>
      <c r="AG560" s="213" t="s">
        <v>532</v>
      </c>
      <c r="AH560" s="213">
        <v>0</v>
      </c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ht="22.5" outlineLevel="1" x14ac:dyDescent="0.2">
      <c r="A561" s="234">
        <v>151</v>
      </c>
      <c r="B561" s="235" t="s">
        <v>2625</v>
      </c>
      <c r="C561" s="253" t="s">
        <v>2626</v>
      </c>
      <c r="D561" s="236" t="s">
        <v>511</v>
      </c>
      <c r="E561" s="237">
        <v>183.69</v>
      </c>
      <c r="F561" s="238"/>
      <c r="G561" s="239">
        <f>ROUND(E561*F561,2)</f>
        <v>0</v>
      </c>
      <c r="H561" s="238"/>
      <c r="I561" s="239">
        <f>ROUND(E561*H561,2)</f>
        <v>0</v>
      </c>
      <c r="J561" s="238"/>
      <c r="K561" s="239">
        <f>ROUND(E561*J561,2)</f>
        <v>0</v>
      </c>
      <c r="L561" s="239">
        <v>21</v>
      </c>
      <c r="M561" s="239">
        <f>G561*(1+L561/100)</f>
        <v>0</v>
      </c>
      <c r="N561" s="239">
        <v>3.0000000000000001E-3</v>
      </c>
      <c r="O561" s="239">
        <f>ROUND(E561*N561,2)</f>
        <v>0.55000000000000004</v>
      </c>
      <c r="P561" s="239">
        <v>0</v>
      </c>
      <c r="Q561" s="239">
        <f>ROUND(E561*P561,2)</f>
        <v>0</v>
      </c>
      <c r="R561" s="239"/>
      <c r="S561" s="239" t="s">
        <v>374</v>
      </c>
      <c r="T561" s="240" t="s">
        <v>375</v>
      </c>
      <c r="U561" s="222">
        <v>0</v>
      </c>
      <c r="V561" s="222">
        <f>ROUND(E561*U561,2)</f>
        <v>0</v>
      </c>
      <c r="W561" s="222"/>
      <c r="X561" s="222" t="s">
        <v>376</v>
      </c>
      <c r="Y561" s="213"/>
      <c r="Z561" s="213"/>
      <c r="AA561" s="213"/>
      <c r="AB561" s="213"/>
      <c r="AC561" s="213"/>
      <c r="AD561" s="213"/>
      <c r="AE561" s="213"/>
      <c r="AF561" s="213"/>
      <c r="AG561" s="213" t="s">
        <v>561</v>
      </c>
      <c r="AH561" s="213"/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1" x14ac:dyDescent="0.2">
      <c r="A562" s="220"/>
      <c r="B562" s="221"/>
      <c r="C562" s="261" t="s">
        <v>1696</v>
      </c>
      <c r="D562" s="259"/>
      <c r="E562" s="260"/>
      <c r="F562" s="222"/>
      <c r="G562" s="222"/>
      <c r="H562" s="222"/>
      <c r="I562" s="222"/>
      <c r="J562" s="222"/>
      <c r="K562" s="222"/>
      <c r="L562" s="222"/>
      <c r="M562" s="222"/>
      <c r="N562" s="222"/>
      <c r="O562" s="222"/>
      <c r="P562" s="222"/>
      <c r="Q562" s="222"/>
      <c r="R562" s="222"/>
      <c r="S562" s="222"/>
      <c r="T562" s="222"/>
      <c r="U562" s="222"/>
      <c r="V562" s="222"/>
      <c r="W562" s="222"/>
      <c r="X562" s="222"/>
      <c r="Y562" s="213"/>
      <c r="Z562" s="213"/>
      <c r="AA562" s="213"/>
      <c r="AB562" s="213"/>
      <c r="AC562" s="213"/>
      <c r="AD562" s="213"/>
      <c r="AE562" s="213"/>
      <c r="AF562" s="213"/>
      <c r="AG562" s="213" t="s">
        <v>532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1" x14ac:dyDescent="0.2">
      <c r="A563" s="220"/>
      <c r="B563" s="221"/>
      <c r="C563" s="261" t="s">
        <v>2100</v>
      </c>
      <c r="D563" s="259"/>
      <c r="E563" s="260"/>
      <c r="F563" s="222"/>
      <c r="G563" s="222"/>
      <c r="H563" s="222"/>
      <c r="I563" s="222"/>
      <c r="J563" s="222"/>
      <c r="K563" s="22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  <c r="W563" s="222"/>
      <c r="X563" s="222"/>
      <c r="Y563" s="213"/>
      <c r="Z563" s="213"/>
      <c r="AA563" s="213"/>
      <c r="AB563" s="213"/>
      <c r="AC563" s="213"/>
      <c r="AD563" s="213"/>
      <c r="AE563" s="213"/>
      <c r="AF563" s="213"/>
      <c r="AG563" s="213" t="s">
        <v>532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1" x14ac:dyDescent="0.2">
      <c r="A564" s="220"/>
      <c r="B564" s="221"/>
      <c r="C564" s="261" t="s">
        <v>2627</v>
      </c>
      <c r="D564" s="259"/>
      <c r="E564" s="260"/>
      <c r="F564" s="222"/>
      <c r="G564" s="222"/>
      <c r="H564" s="222"/>
      <c r="I564" s="222"/>
      <c r="J564" s="222"/>
      <c r="K564" s="222"/>
      <c r="L564" s="222"/>
      <c r="M564" s="222"/>
      <c r="N564" s="222"/>
      <c r="O564" s="222"/>
      <c r="P564" s="222"/>
      <c r="Q564" s="222"/>
      <c r="R564" s="222"/>
      <c r="S564" s="222"/>
      <c r="T564" s="222"/>
      <c r="U564" s="222"/>
      <c r="V564" s="222"/>
      <c r="W564" s="222"/>
      <c r="X564" s="222"/>
      <c r="Y564" s="213"/>
      <c r="Z564" s="213"/>
      <c r="AA564" s="213"/>
      <c r="AB564" s="213"/>
      <c r="AC564" s="213"/>
      <c r="AD564" s="213"/>
      <c r="AE564" s="213"/>
      <c r="AF564" s="213"/>
      <c r="AG564" s="213" t="s">
        <v>532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1" x14ac:dyDescent="0.2">
      <c r="A565" s="220"/>
      <c r="B565" s="221"/>
      <c r="C565" s="261" t="s">
        <v>2402</v>
      </c>
      <c r="D565" s="259"/>
      <c r="E565" s="260"/>
      <c r="F565" s="222"/>
      <c r="G565" s="222"/>
      <c r="H565" s="222"/>
      <c r="I565" s="222"/>
      <c r="J565" s="222"/>
      <c r="K565" s="222"/>
      <c r="L565" s="222"/>
      <c r="M565" s="222"/>
      <c r="N565" s="222"/>
      <c r="O565" s="222"/>
      <c r="P565" s="222"/>
      <c r="Q565" s="222"/>
      <c r="R565" s="222"/>
      <c r="S565" s="222"/>
      <c r="T565" s="222"/>
      <c r="U565" s="222"/>
      <c r="V565" s="222"/>
      <c r="W565" s="222"/>
      <c r="X565" s="222"/>
      <c r="Y565" s="213"/>
      <c r="Z565" s="213"/>
      <c r="AA565" s="213"/>
      <c r="AB565" s="213"/>
      <c r="AC565" s="213"/>
      <c r="AD565" s="213"/>
      <c r="AE565" s="213"/>
      <c r="AF565" s="213"/>
      <c r="AG565" s="213" t="s">
        <v>532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outlineLevel="1" x14ac:dyDescent="0.2">
      <c r="A566" s="220"/>
      <c r="B566" s="221"/>
      <c r="C566" s="261" t="s">
        <v>2628</v>
      </c>
      <c r="D566" s="259"/>
      <c r="E566" s="260"/>
      <c r="F566" s="222"/>
      <c r="G566" s="222"/>
      <c r="H566" s="222"/>
      <c r="I566" s="222"/>
      <c r="J566" s="222"/>
      <c r="K566" s="222"/>
      <c r="L566" s="222"/>
      <c r="M566" s="222"/>
      <c r="N566" s="222"/>
      <c r="O566" s="222"/>
      <c r="P566" s="222"/>
      <c r="Q566" s="222"/>
      <c r="R566" s="222"/>
      <c r="S566" s="222"/>
      <c r="T566" s="222"/>
      <c r="U566" s="222"/>
      <c r="V566" s="222"/>
      <c r="W566" s="222"/>
      <c r="X566" s="222"/>
      <c r="Y566" s="213"/>
      <c r="Z566" s="213"/>
      <c r="AA566" s="213"/>
      <c r="AB566" s="213"/>
      <c r="AC566" s="213"/>
      <c r="AD566" s="213"/>
      <c r="AE566" s="213"/>
      <c r="AF566" s="213"/>
      <c r="AG566" s="213" t="s">
        <v>532</v>
      </c>
      <c r="AH566" s="213">
        <v>0</v>
      </c>
      <c r="AI566" s="213"/>
      <c r="AJ566" s="213"/>
      <c r="AK566" s="213"/>
      <c r="AL566" s="213"/>
      <c r="AM566" s="213"/>
      <c r="AN566" s="213"/>
      <c r="AO566" s="213"/>
      <c r="AP566" s="213"/>
      <c r="AQ566" s="213"/>
      <c r="AR566" s="213"/>
      <c r="AS566" s="213"/>
      <c r="AT566" s="213"/>
      <c r="AU566" s="213"/>
      <c r="AV566" s="213"/>
      <c r="AW566" s="213"/>
      <c r="AX566" s="213"/>
      <c r="AY566" s="213"/>
      <c r="AZ566" s="213"/>
      <c r="BA566" s="213"/>
      <c r="BB566" s="213"/>
      <c r="BC566" s="213"/>
      <c r="BD566" s="213"/>
      <c r="BE566" s="213"/>
      <c r="BF566" s="213"/>
      <c r="BG566" s="213"/>
      <c r="BH566" s="213"/>
    </row>
    <row r="567" spans="1:60" outlineLevel="1" x14ac:dyDescent="0.2">
      <c r="A567" s="220"/>
      <c r="B567" s="221"/>
      <c r="C567" s="261" t="s">
        <v>2403</v>
      </c>
      <c r="D567" s="259"/>
      <c r="E567" s="260"/>
      <c r="F567" s="222"/>
      <c r="G567" s="222"/>
      <c r="H567" s="222"/>
      <c r="I567" s="222"/>
      <c r="J567" s="222"/>
      <c r="K567" s="222"/>
      <c r="L567" s="222"/>
      <c r="M567" s="222"/>
      <c r="N567" s="222"/>
      <c r="O567" s="222"/>
      <c r="P567" s="222"/>
      <c r="Q567" s="222"/>
      <c r="R567" s="222"/>
      <c r="S567" s="222"/>
      <c r="T567" s="222"/>
      <c r="U567" s="222"/>
      <c r="V567" s="222"/>
      <c r="W567" s="222"/>
      <c r="X567" s="222"/>
      <c r="Y567" s="213"/>
      <c r="Z567" s="213"/>
      <c r="AA567" s="213"/>
      <c r="AB567" s="213"/>
      <c r="AC567" s="213"/>
      <c r="AD567" s="213"/>
      <c r="AE567" s="213"/>
      <c r="AF567" s="213"/>
      <c r="AG567" s="213" t="s">
        <v>532</v>
      </c>
      <c r="AH567" s="213">
        <v>0</v>
      </c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outlineLevel="1" x14ac:dyDescent="0.2">
      <c r="A568" s="220"/>
      <c r="B568" s="221"/>
      <c r="C568" s="261" t="s">
        <v>2629</v>
      </c>
      <c r="D568" s="259"/>
      <c r="E568" s="260"/>
      <c r="F568" s="222"/>
      <c r="G568" s="222"/>
      <c r="H568" s="222"/>
      <c r="I568" s="222"/>
      <c r="J568" s="222"/>
      <c r="K568" s="222"/>
      <c r="L568" s="222"/>
      <c r="M568" s="222"/>
      <c r="N568" s="222"/>
      <c r="O568" s="222"/>
      <c r="P568" s="222"/>
      <c r="Q568" s="222"/>
      <c r="R568" s="222"/>
      <c r="S568" s="222"/>
      <c r="T568" s="222"/>
      <c r="U568" s="222"/>
      <c r="V568" s="222"/>
      <c r="W568" s="222"/>
      <c r="X568" s="222"/>
      <c r="Y568" s="213"/>
      <c r="Z568" s="213"/>
      <c r="AA568" s="213"/>
      <c r="AB568" s="213"/>
      <c r="AC568" s="213"/>
      <c r="AD568" s="213"/>
      <c r="AE568" s="213"/>
      <c r="AF568" s="213"/>
      <c r="AG568" s="213" t="s">
        <v>532</v>
      </c>
      <c r="AH568" s="213">
        <v>0</v>
      </c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outlineLevel="1" x14ac:dyDescent="0.2">
      <c r="A569" s="220"/>
      <c r="B569" s="221"/>
      <c r="C569" s="261" t="s">
        <v>2630</v>
      </c>
      <c r="D569" s="259"/>
      <c r="E569" s="260">
        <v>183.69</v>
      </c>
      <c r="F569" s="222"/>
      <c r="G569" s="222"/>
      <c r="H569" s="222"/>
      <c r="I569" s="222"/>
      <c r="J569" s="222"/>
      <c r="K569" s="222"/>
      <c r="L569" s="222"/>
      <c r="M569" s="222"/>
      <c r="N569" s="222"/>
      <c r="O569" s="222"/>
      <c r="P569" s="222"/>
      <c r="Q569" s="222"/>
      <c r="R569" s="222"/>
      <c r="S569" s="222"/>
      <c r="T569" s="222"/>
      <c r="U569" s="222"/>
      <c r="V569" s="222"/>
      <c r="W569" s="222"/>
      <c r="X569" s="222"/>
      <c r="Y569" s="213"/>
      <c r="Z569" s="213"/>
      <c r="AA569" s="213"/>
      <c r="AB569" s="213"/>
      <c r="AC569" s="213"/>
      <c r="AD569" s="213"/>
      <c r="AE569" s="213"/>
      <c r="AF569" s="213"/>
      <c r="AG569" s="213" t="s">
        <v>532</v>
      </c>
      <c r="AH569" s="213">
        <v>0</v>
      </c>
      <c r="AI569" s="213"/>
      <c r="AJ569" s="213"/>
      <c r="AK569" s="213"/>
      <c r="AL569" s="213"/>
      <c r="AM569" s="213"/>
      <c r="AN569" s="213"/>
      <c r="AO569" s="213"/>
      <c r="AP569" s="213"/>
      <c r="AQ569" s="213"/>
      <c r="AR569" s="213"/>
      <c r="AS569" s="213"/>
      <c r="AT569" s="213"/>
      <c r="AU569" s="213"/>
      <c r="AV569" s="213"/>
      <c r="AW569" s="213"/>
      <c r="AX569" s="213"/>
      <c r="AY569" s="213"/>
      <c r="AZ569" s="213"/>
      <c r="BA569" s="213"/>
      <c r="BB569" s="213"/>
      <c r="BC569" s="213"/>
      <c r="BD569" s="213"/>
      <c r="BE569" s="213"/>
      <c r="BF569" s="213"/>
      <c r="BG569" s="213"/>
      <c r="BH569" s="213"/>
    </row>
    <row r="570" spans="1:60" outlineLevel="1" x14ac:dyDescent="0.2">
      <c r="A570" s="234">
        <v>152</v>
      </c>
      <c r="B570" s="235" t="s">
        <v>2631</v>
      </c>
      <c r="C570" s="253" t="s">
        <v>2632</v>
      </c>
      <c r="D570" s="236" t="s">
        <v>511</v>
      </c>
      <c r="E570" s="237">
        <v>157.87200000000001</v>
      </c>
      <c r="F570" s="238"/>
      <c r="G570" s="239">
        <f>ROUND(E570*F570,2)</f>
        <v>0</v>
      </c>
      <c r="H570" s="238"/>
      <c r="I570" s="239">
        <f>ROUND(E570*H570,2)</f>
        <v>0</v>
      </c>
      <c r="J570" s="238"/>
      <c r="K570" s="239">
        <f>ROUND(E570*J570,2)</f>
        <v>0</v>
      </c>
      <c r="L570" s="239">
        <v>21</v>
      </c>
      <c r="M570" s="239">
        <f>G570*(1+L570/100)</f>
        <v>0</v>
      </c>
      <c r="N570" s="239">
        <v>3.0000000000000001E-3</v>
      </c>
      <c r="O570" s="239">
        <f>ROUND(E570*N570,2)</f>
        <v>0.47</v>
      </c>
      <c r="P570" s="239">
        <v>0</v>
      </c>
      <c r="Q570" s="239">
        <f>ROUND(E570*P570,2)</f>
        <v>0</v>
      </c>
      <c r="R570" s="239"/>
      <c r="S570" s="239" t="s">
        <v>374</v>
      </c>
      <c r="T570" s="240" t="s">
        <v>375</v>
      </c>
      <c r="U570" s="222">
        <v>0</v>
      </c>
      <c r="V570" s="222">
        <f>ROUND(E570*U570,2)</f>
        <v>0</v>
      </c>
      <c r="W570" s="222"/>
      <c r="X570" s="222" t="s">
        <v>376</v>
      </c>
      <c r="Y570" s="213"/>
      <c r="Z570" s="213"/>
      <c r="AA570" s="213"/>
      <c r="AB570" s="213"/>
      <c r="AC570" s="213"/>
      <c r="AD570" s="213"/>
      <c r="AE570" s="213"/>
      <c r="AF570" s="213"/>
      <c r="AG570" s="213" t="s">
        <v>561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1" x14ac:dyDescent="0.2">
      <c r="A571" s="220"/>
      <c r="B571" s="221"/>
      <c r="C571" s="261" t="s">
        <v>1696</v>
      </c>
      <c r="D571" s="259"/>
      <c r="E571" s="260"/>
      <c r="F571" s="222"/>
      <c r="G571" s="222"/>
      <c r="H571" s="222"/>
      <c r="I571" s="222"/>
      <c r="J571" s="222"/>
      <c r="K571" s="222"/>
      <c r="L571" s="222"/>
      <c r="M571" s="222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13"/>
      <c r="Z571" s="213"/>
      <c r="AA571" s="213"/>
      <c r="AB571" s="213"/>
      <c r="AC571" s="213"/>
      <c r="AD571" s="213"/>
      <c r="AE571" s="213"/>
      <c r="AF571" s="213"/>
      <c r="AG571" s="213" t="s">
        <v>532</v>
      </c>
      <c r="AH571" s="213">
        <v>0</v>
      </c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1" x14ac:dyDescent="0.2">
      <c r="A572" s="220"/>
      <c r="B572" s="221"/>
      <c r="C572" s="261" t="s">
        <v>2100</v>
      </c>
      <c r="D572" s="259"/>
      <c r="E572" s="260"/>
      <c r="F572" s="222"/>
      <c r="G572" s="222"/>
      <c r="H572" s="222"/>
      <c r="I572" s="222"/>
      <c r="J572" s="222"/>
      <c r="K572" s="222"/>
      <c r="L572" s="222"/>
      <c r="M572" s="222"/>
      <c r="N572" s="222"/>
      <c r="O572" s="222"/>
      <c r="P572" s="222"/>
      <c r="Q572" s="222"/>
      <c r="R572" s="222"/>
      <c r="S572" s="222"/>
      <c r="T572" s="222"/>
      <c r="U572" s="222"/>
      <c r="V572" s="222"/>
      <c r="W572" s="222"/>
      <c r="X572" s="222"/>
      <c r="Y572" s="213"/>
      <c r="Z572" s="213"/>
      <c r="AA572" s="213"/>
      <c r="AB572" s="213"/>
      <c r="AC572" s="213"/>
      <c r="AD572" s="213"/>
      <c r="AE572" s="213"/>
      <c r="AF572" s="213"/>
      <c r="AG572" s="213" t="s">
        <v>532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1" x14ac:dyDescent="0.2">
      <c r="A573" s="220"/>
      <c r="B573" s="221"/>
      <c r="C573" s="261" t="s">
        <v>2633</v>
      </c>
      <c r="D573" s="259"/>
      <c r="E573" s="260"/>
      <c r="F573" s="222"/>
      <c r="G573" s="222"/>
      <c r="H573" s="222"/>
      <c r="I573" s="222"/>
      <c r="J573" s="222"/>
      <c r="K573" s="222"/>
      <c r="L573" s="222"/>
      <c r="M573" s="222"/>
      <c r="N573" s="222"/>
      <c r="O573" s="222"/>
      <c r="P573" s="222"/>
      <c r="Q573" s="222"/>
      <c r="R573" s="222"/>
      <c r="S573" s="222"/>
      <c r="T573" s="222"/>
      <c r="U573" s="222"/>
      <c r="V573" s="222"/>
      <c r="W573" s="222"/>
      <c r="X573" s="222"/>
      <c r="Y573" s="213"/>
      <c r="Z573" s="213"/>
      <c r="AA573" s="213"/>
      <c r="AB573" s="213"/>
      <c r="AC573" s="213"/>
      <c r="AD573" s="213"/>
      <c r="AE573" s="213"/>
      <c r="AF573" s="213"/>
      <c r="AG573" s="213" t="s">
        <v>532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1" x14ac:dyDescent="0.2">
      <c r="A574" s="220"/>
      <c r="B574" s="221"/>
      <c r="C574" s="261" t="s">
        <v>2634</v>
      </c>
      <c r="D574" s="259"/>
      <c r="E574" s="260">
        <v>157.87</v>
      </c>
      <c r="F574" s="222"/>
      <c r="G574" s="222"/>
      <c r="H574" s="222"/>
      <c r="I574" s="222"/>
      <c r="J574" s="222"/>
      <c r="K574" s="222"/>
      <c r="L574" s="222"/>
      <c r="M574" s="222"/>
      <c r="N574" s="222"/>
      <c r="O574" s="222"/>
      <c r="P574" s="222"/>
      <c r="Q574" s="222"/>
      <c r="R574" s="222"/>
      <c r="S574" s="222"/>
      <c r="T574" s="222"/>
      <c r="U574" s="222"/>
      <c r="V574" s="222"/>
      <c r="W574" s="222"/>
      <c r="X574" s="222"/>
      <c r="Y574" s="213"/>
      <c r="Z574" s="213"/>
      <c r="AA574" s="213"/>
      <c r="AB574" s="213"/>
      <c r="AC574" s="213"/>
      <c r="AD574" s="213"/>
      <c r="AE574" s="213"/>
      <c r="AF574" s="213"/>
      <c r="AG574" s="213" t="s">
        <v>532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ht="22.5" outlineLevel="1" x14ac:dyDescent="0.2">
      <c r="A575" s="234">
        <v>153</v>
      </c>
      <c r="B575" s="235" t="s">
        <v>2635</v>
      </c>
      <c r="C575" s="253" t="s">
        <v>2636</v>
      </c>
      <c r="D575" s="236" t="s">
        <v>511</v>
      </c>
      <c r="E575" s="237">
        <v>43.71</v>
      </c>
      <c r="F575" s="238"/>
      <c r="G575" s="239">
        <f>ROUND(E575*F575,2)</f>
        <v>0</v>
      </c>
      <c r="H575" s="238"/>
      <c r="I575" s="239">
        <f>ROUND(E575*H575,2)</f>
        <v>0</v>
      </c>
      <c r="J575" s="238"/>
      <c r="K575" s="239">
        <f>ROUND(E575*J575,2)</f>
        <v>0</v>
      </c>
      <c r="L575" s="239">
        <v>21</v>
      </c>
      <c r="M575" s="239">
        <f>G575*(1+L575/100)</f>
        <v>0</v>
      </c>
      <c r="N575" s="239">
        <v>3.0000000000000001E-3</v>
      </c>
      <c r="O575" s="239">
        <f>ROUND(E575*N575,2)</f>
        <v>0.13</v>
      </c>
      <c r="P575" s="239">
        <v>0</v>
      </c>
      <c r="Q575" s="239">
        <f>ROUND(E575*P575,2)</f>
        <v>0</v>
      </c>
      <c r="R575" s="239"/>
      <c r="S575" s="239" t="s">
        <v>374</v>
      </c>
      <c r="T575" s="240" t="s">
        <v>375</v>
      </c>
      <c r="U575" s="222">
        <v>0</v>
      </c>
      <c r="V575" s="222">
        <f>ROUND(E575*U575,2)</f>
        <v>0</v>
      </c>
      <c r="W575" s="222"/>
      <c r="X575" s="222" t="s">
        <v>376</v>
      </c>
      <c r="Y575" s="213"/>
      <c r="Z575" s="213"/>
      <c r="AA575" s="213"/>
      <c r="AB575" s="213"/>
      <c r="AC575" s="213"/>
      <c r="AD575" s="213"/>
      <c r="AE575" s="213"/>
      <c r="AF575" s="213"/>
      <c r="AG575" s="213" t="s">
        <v>561</v>
      </c>
      <c r="AH575" s="213"/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1" x14ac:dyDescent="0.2">
      <c r="A576" s="220"/>
      <c r="B576" s="221"/>
      <c r="C576" s="261" t="s">
        <v>1696</v>
      </c>
      <c r="D576" s="259"/>
      <c r="E576" s="260"/>
      <c r="F576" s="222"/>
      <c r="G576" s="222"/>
      <c r="H576" s="222"/>
      <c r="I576" s="222"/>
      <c r="J576" s="222"/>
      <c r="K576" s="222"/>
      <c r="L576" s="222"/>
      <c r="M576" s="222"/>
      <c r="N576" s="222"/>
      <c r="O576" s="222"/>
      <c r="P576" s="222"/>
      <c r="Q576" s="222"/>
      <c r="R576" s="222"/>
      <c r="S576" s="222"/>
      <c r="T576" s="222"/>
      <c r="U576" s="222"/>
      <c r="V576" s="222"/>
      <c r="W576" s="222"/>
      <c r="X576" s="222"/>
      <c r="Y576" s="213"/>
      <c r="Z576" s="213"/>
      <c r="AA576" s="213"/>
      <c r="AB576" s="213"/>
      <c r="AC576" s="213"/>
      <c r="AD576" s="213"/>
      <c r="AE576" s="213"/>
      <c r="AF576" s="213"/>
      <c r="AG576" s="213" t="s">
        <v>532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1" x14ac:dyDescent="0.2">
      <c r="A577" s="220"/>
      <c r="B577" s="221"/>
      <c r="C577" s="261" t="s">
        <v>2637</v>
      </c>
      <c r="D577" s="259"/>
      <c r="E577" s="260"/>
      <c r="F577" s="222"/>
      <c r="G577" s="222"/>
      <c r="H577" s="222"/>
      <c r="I577" s="222"/>
      <c r="J577" s="222"/>
      <c r="K577" s="222"/>
      <c r="L577" s="222"/>
      <c r="M577" s="222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13"/>
      <c r="Z577" s="213"/>
      <c r="AA577" s="213"/>
      <c r="AB577" s="213"/>
      <c r="AC577" s="213"/>
      <c r="AD577" s="213"/>
      <c r="AE577" s="213"/>
      <c r="AF577" s="213"/>
      <c r="AG577" s="213" t="s">
        <v>532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1" x14ac:dyDescent="0.2">
      <c r="A578" s="220"/>
      <c r="B578" s="221"/>
      <c r="C578" s="261" t="s">
        <v>2316</v>
      </c>
      <c r="D578" s="259"/>
      <c r="E578" s="260">
        <v>43.71</v>
      </c>
      <c r="F578" s="222"/>
      <c r="G578" s="222"/>
      <c r="H578" s="222"/>
      <c r="I578" s="222"/>
      <c r="J578" s="222"/>
      <c r="K578" s="222"/>
      <c r="L578" s="222"/>
      <c r="M578" s="222"/>
      <c r="N578" s="222"/>
      <c r="O578" s="222"/>
      <c r="P578" s="222"/>
      <c r="Q578" s="222"/>
      <c r="R578" s="222"/>
      <c r="S578" s="222"/>
      <c r="T578" s="222"/>
      <c r="U578" s="222"/>
      <c r="V578" s="222"/>
      <c r="W578" s="222"/>
      <c r="X578" s="222"/>
      <c r="Y578" s="213"/>
      <c r="Z578" s="213"/>
      <c r="AA578" s="213"/>
      <c r="AB578" s="213"/>
      <c r="AC578" s="213"/>
      <c r="AD578" s="213"/>
      <c r="AE578" s="213"/>
      <c r="AF578" s="213"/>
      <c r="AG578" s="213" t="s">
        <v>532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ht="22.5" outlineLevel="1" x14ac:dyDescent="0.2">
      <c r="A579" s="234">
        <v>154</v>
      </c>
      <c r="B579" s="235" t="s">
        <v>2638</v>
      </c>
      <c r="C579" s="253" t="s">
        <v>2636</v>
      </c>
      <c r="D579" s="236" t="s">
        <v>511</v>
      </c>
      <c r="E579" s="237">
        <v>398.16500000000002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9">
        <v>3.0000000000000001E-3</v>
      </c>
      <c r="O579" s="239">
        <f>ROUND(E579*N579,2)</f>
        <v>1.19</v>
      </c>
      <c r="P579" s="239">
        <v>0</v>
      </c>
      <c r="Q579" s="239">
        <f>ROUND(E579*P579,2)</f>
        <v>0</v>
      </c>
      <c r="R579" s="239"/>
      <c r="S579" s="239" t="s">
        <v>374</v>
      </c>
      <c r="T579" s="240" t="s">
        <v>375</v>
      </c>
      <c r="U579" s="222">
        <v>0</v>
      </c>
      <c r="V579" s="222">
        <f>ROUND(E579*U579,2)</f>
        <v>0</v>
      </c>
      <c r="W579" s="222"/>
      <c r="X579" s="222" t="s">
        <v>376</v>
      </c>
      <c r="Y579" s="213"/>
      <c r="Z579" s="213"/>
      <c r="AA579" s="213"/>
      <c r="AB579" s="213"/>
      <c r="AC579" s="213"/>
      <c r="AD579" s="213"/>
      <c r="AE579" s="213"/>
      <c r="AF579" s="213"/>
      <c r="AG579" s="213" t="s">
        <v>561</v>
      </c>
      <c r="AH579" s="213"/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1" x14ac:dyDescent="0.2">
      <c r="A580" s="220"/>
      <c r="B580" s="221"/>
      <c r="C580" s="261" t="s">
        <v>1696</v>
      </c>
      <c r="D580" s="259"/>
      <c r="E580" s="260"/>
      <c r="F580" s="222"/>
      <c r="G580" s="222"/>
      <c r="H580" s="222"/>
      <c r="I580" s="222"/>
      <c r="J580" s="222"/>
      <c r="K580" s="222"/>
      <c r="L580" s="222"/>
      <c r="M580" s="222"/>
      <c r="N580" s="222"/>
      <c r="O580" s="222"/>
      <c r="P580" s="222"/>
      <c r="Q580" s="222"/>
      <c r="R580" s="222"/>
      <c r="S580" s="222"/>
      <c r="T580" s="222"/>
      <c r="U580" s="222"/>
      <c r="V580" s="222"/>
      <c r="W580" s="222"/>
      <c r="X580" s="222"/>
      <c r="Y580" s="213"/>
      <c r="Z580" s="213"/>
      <c r="AA580" s="213"/>
      <c r="AB580" s="213"/>
      <c r="AC580" s="213"/>
      <c r="AD580" s="213"/>
      <c r="AE580" s="213"/>
      <c r="AF580" s="213"/>
      <c r="AG580" s="213" t="s">
        <v>532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1" x14ac:dyDescent="0.2">
      <c r="A581" s="220"/>
      <c r="B581" s="221"/>
      <c r="C581" s="261" t="s">
        <v>2639</v>
      </c>
      <c r="D581" s="259"/>
      <c r="E581" s="260"/>
      <c r="F581" s="222"/>
      <c r="G581" s="222"/>
      <c r="H581" s="222"/>
      <c r="I581" s="222"/>
      <c r="J581" s="222"/>
      <c r="K581" s="222"/>
      <c r="L581" s="222"/>
      <c r="M581" s="222"/>
      <c r="N581" s="222"/>
      <c r="O581" s="222"/>
      <c r="P581" s="222"/>
      <c r="Q581" s="222"/>
      <c r="R581" s="222"/>
      <c r="S581" s="222"/>
      <c r="T581" s="222"/>
      <c r="U581" s="222"/>
      <c r="V581" s="222"/>
      <c r="W581" s="222"/>
      <c r="X581" s="222"/>
      <c r="Y581" s="213"/>
      <c r="Z581" s="213"/>
      <c r="AA581" s="213"/>
      <c r="AB581" s="213"/>
      <c r="AC581" s="213"/>
      <c r="AD581" s="213"/>
      <c r="AE581" s="213"/>
      <c r="AF581" s="213"/>
      <c r="AG581" s="213" t="s">
        <v>532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1" x14ac:dyDescent="0.2">
      <c r="A582" s="220"/>
      <c r="B582" s="221"/>
      <c r="C582" s="261" t="s">
        <v>2640</v>
      </c>
      <c r="D582" s="259"/>
      <c r="E582" s="260">
        <v>398.17</v>
      </c>
      <c r="F582" s="222"/>
      <c r="G582" s="222"/>
      <c r="H582" s="222"/>
      <c r="I582" s="222"/>
      <c r="J582" s="222"/>
      <c r="K582" s="222"/>
      <c r="L582" s="222"/>
      <c r="M582" s="222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13"/>
      <c r="Z582" s="213"/>
      <c r="AA582" s="213"/>
      <c r="AB582" s="213"/>
      <c r="AC582" s="213"/>
      <c r="AD582" s="213"/>
      <c r="AE582" s="213"/>
      <c r="AF582" s="213"/>
      <c r="AG582" s="213" t="s">
        <v>532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1" x14ac:dyDescent="0.2">
      <c r="A583" s="234">
        <v>155</v>
      </c>
      <c r="B583" s="235" t="s">
        <v>2641</v>
      </c>
      <c r="C583" s="253" t="s">
        <v>2642</v>
      </c>
      <c r="D583" s="236" t="s">
        <v>511</v>
      </c>
      <c r="E583" s="237">
        <v>361.96800000000002</v>
      </c>
      <c r="F583" s="238"/>
      <c r="G583" s="239">
        <f>ROUND(E583*F583,2)</f>
        <v>0</v>
      </c>
      <c r="H583" s="238"/>
      <c r="I583" s="239">
        <f>ROUND(E583*H583,2)</f>
        <v>0</v>
      </c>
      <c r="J583" s="238"/>
      <c r="K583" s="239">
        <f>ROUND(E583*J583,2)</f>
        <v>0</v>
      </c>
      <c r="L583" s="239">
        <v>21</v>
      </c>
      <c r="M583" s="239">
        <f>G583*(1+L583/100)</f>
        <v>0</v>
      </c>
      <c r="N583" s="239">
        <v>3.0000000000000001E-3</v>
      </c>
      <c r="O583" s="239">
        <f>ROUND(E583*N583,2)</f>
        <v>1.0900000000000001</v>
      </c>
      <c r="P583" s="239">
        <v>0</v>
      </c>
      <c r="Q583" s="239">
        <f>ROUND(E583*P583,2)</f>
        <v>0</v>
      </c>
      <c r="R583" s="239"/>
      <c r="S583" s="239" t="s">
        <v>374</v>
      </c>
      <c r="T583" s="240" t="s">
        <v>375</v>
      </c>
      <c r="U583" s="222">
        <v>0</v>
      </c>
      <c r="V583" s="222">
        <f>ROUND(E583*U583,2)</f>
        <v>0</v>
      </c>
      <c r="W583" s="222"/>
      <c r="X583" s="222" t="s">
        <v>376</v>
      </c>
      <c r="Y583" s="213"/>
      <c r="Z583" s="213"/>
      <c r="AA583" s="213"/>
      <c r="AB583" s="213"/>
      <c r="AC583" s="213"/>
      <c r="AD583" s="213"/>
      <c r="AE583" s="213"/>
      <c r="AF583" s="213"/>
      <c r="AG583" s="213" t="s">
        <v>561</v>
      </c>
      <c r="AH583" s="213"/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1" x14ac:dyDescent="0.2">
      <c r="A584" s="220"/>
      <c r="B584" s="221"/>
      <c r="C584" s="261" t="s">
        <v>2295</v>
      </c>
      <c r="D584" s="259"/>
      <c r="E584" s="260"/>
      <c r="F584" s="222"/>
      <c r="G584" s="222"/>
      <c r="H584" s="222"/>
      <c r="I584" s="222"/>
      <c r="J584" s="222"/>
      <c r="K584" s="222"/>
      <c r="L584" s="222"/>
      <c r="M584" s="222"/>
      <c r="N584" s="222"/>
      <c r="O584" s="222"/>
      <c r="P584" s="222"/>
      <c r="Q584" s="222"/>
      <c r="R584" s="222"/>
      <c r="S584" s="222"/>
      <c r="T584" s="222"/>
      <c r="U584" s="222"/>
      <c r="V584" s="222"/>
      <c r="W584" s="222"/>
      <c r="X584" s="222"/>
      <c r="Y584" s="213"/>
      <c r="Z584" s="213"/>
      <c r="AA584" s="213"/>
      <c r="AB584" s="213"/>
      <c r="AC584" s="213"/>
      <c r="AD584" s="213"/>
      <c r="AE584" s="213"/>
      <c r="AF584" s="213"/>
      <c r="AG584" s="213" t="s">
        <v>532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1" x14ac:dyDescent="0.2">
      <c r="A585" s="220"/>
      <c r="B585" s="221"/>
      <c r="C585" s="261" t="s">
        <v>2296</v>
      </c>
      <c r="D585" s="259"/>
      <c r="E585" s="260">
        <v>361.97</v>
      </c>
      <c r="F585" s="222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  <c r="Q585" s="222"/>
      <c r="R585" s="222"/>
      <c r="S585" s="222"/>
      <c r="T585" s="222"/>
      <c r="U585" s="222"/>
      <c r="V585" s="222"/>
      <c r="W585" s="222"/>
      <c r="X585" s="222"/>
      <c r="Y585" s="213"/>
      <c r="Z585" s="213"/>
      <c r="AA585" s="213"/>
      <c r="AB585" s="213"/>
      <c r="AC585" s="213"/>
      <c r="AD585" s="213"/>
      <c r="AE585" s="213"/>
      <c r="AF585" s="213"/>
      <c r="AG585" s="213" t="s">
        <v>532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ht="22.5" outlineLevel="1" x14ac:dyDescent="0.2">
      <c r="A586" s="234">
        <v>156</v>
      </c>
      <c r="B586" s="235" t="s">
        <v>2643</v>
      </c>
      <c r="C586" s="253" t="s">
        <v>2644</v>
      </c>
      <c r="D586" s="236" t="s">
        <v>511</v>
      </c>
      <c r="E586" s="237">
        <v>274.27999999999997</v>
      </c>
      <c r="F586" s="238"/>
      <c r="G586" s="239">
        <f>ROUND(E586*F586,2)</f>
        <v>0</v>
      </c>
      <c r="H586" s="238"/>
      <c r="I586" s="239">
        <f>ROUND(E586*H586,2)</f>
        <v>0</v>
      </c>
      <c r="J586" s="238"/>
      <c r="K586" s="239">
        <f>ROUND(E586*J586,2)</f>
        <v>0</v>
      </c>
      <c r="L586" s="239">
        <v>21</v>
      </c>
      <c r="M586" s="239">
        <f>G586*(1+L586/100)</f>
        <v>0</v>
      </c>
      <c r="N586" s="239">
        <v>3.0000000000000001E-3</v>
      </c>
      <c r="O586" s="239">
        <f>ROUND(E586*N586,2)</f>
        <v>0.82</v>
      </c>
      <c r="P586" s="239">
        <v>0</v>
      </c>
      <c r="Q586" s="239">
        <f>ROUND(E586*P586,2)</f>
        <v>0</v>
      </c>
      <c r="R586" s="239"/>
      <c r="S586" s="239" t="s">
        <v>374</v>
      </c>
      <c r="T586" s="240" t="s">
        <v>375</v>
      </c>
      <c r="U586" s="222">
        <v>0</v>
      </c>
      <c r="V586" s="222">
        <f>ROUND(E586*U586,2)</f>
        <v>0</v>
      </c>
      <c r="W586" s="222"/>
      <c r="X586" s="222" t="s">
        <v>376</v>
      </c>
      <c r="Y586" s="213"/>
      <c r="Z586" s="213"/>
      <c r="AA586" s="213"/>
      <c r="AB586" s="213"/>
      <c r="AC586" s="213"/>
      <c r="AD586" s="213"/>
      <c r="AE586" s="213"/>
      <c r="AF586" s="213"/>
      <c r="AG586" s="213" t="s">
        <v>561</v>
      </c>
      <c r="AH586" s="213"/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1" x14ac:dyDescent="0.2">
      <c r="A587" s="220"/>
      <c r="B587" s="221"/>
      <c r="C587" s="261" t="s">
        <v>1696</v>
      </c>
      <c r="D587" s="259"/>
      <c r="E587" s="260"/>
      <c r="F587" s="222"/>
      <c r="G587" s="222"/>
      <c r="H587" s="222"/>
      <c r="I587" s="222"/>
      <c r="J587" s="222"/>
      <c r="K587" s="222"/>
      <c r="L587" s="222"/>
      <c r="M587" s="222"/>
      <c r="N587" s="222"/>
      <c r="O587" s="222"/>
      <c r="P587" s="222"/>
      <c r="Q587" s="222"/>
      <c r="R587" s="222"/>
      <c r="S587" s="222"/>
      <c r="T587" s="222"/>
      <c r="U587" s="222"/>
      <c r="V587" s="222"/>
      <c r="W587" s="222"/>
      <c r="X587" s="222"/>
      <c r="Y587" s="213"/>
      <c r="Z587" s="213"/>
      <c r="AA587" s="213"/>
      <c r="AB587" s="213"/>
      <c r="AC587" s="213"/>
      <c r="AD587" s="213"/>
      <c r="AE587" s="213"/>
      <c r="AF587" s="213"/>
      <c r="AG587" s="213" t="s">
        <v>532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1" x14ac:dyDescent="0.2">
      <c r="A588" s="220"/>
      <c r="B588" s="221"/>
      <c r="C588" s="261" t="s">
        <v>2645</v>
      </c>
      <c r="D588" s="259"/>
      <c r="E588" s="260"/>
      <c r="F588" s="222"/>
      <c r="G588" s="222"/>
      <c r="H588" s="222"/>
      <c r="I588" s="222"/>
      <c r="J588" s="222"/>
      <c r="K588" s="222"/>
      <c r="L588" s="222"/>
      <c r="M588" s="222"/>
      <c r="N588" s="222"/>
      <c r="O588" s="222"/>
      <c r="P588" s="222"/>
      <c r="Q588" s="222"/>
      <c r="R588" s="222"/>
      <c r="S588" s="222"/>
      <c r="T588" s="222"/>
      <c r="U588" s="222"/>
      <c r="V588" s="222"/>
      <c r="W588" s="222"/>
      <c r="X588" s="222"/>
      <c r="Y588" s="213"/>
      <c r="Z588" s="213"/>
      <c r="AA588" s="213"/>
      <c r="AB588" s="213"/>
      <c r="AC588" s="213"/>
      <c r="AD588" s="213"/>
      <c r="AE588" s="213"/>
      <c r="AF588" s="213"/>
      <c r="AG588" s="213" t="s">
        <v>532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1" x14ac:dyDescent="0.2">
      <c r="A589" s="220"/>
      <c r="B589" s="221"/>
      <c r="C589" s="261" t="s">
        <v>2646</v>
      </c>
      <c r="D589" s="259"/>
      <c r="E589" s="260"/>
      <c r="F589" s="222"/>
      <c r="G589" s="222"/>
      <c r="H589" s="222"/>
      <c r="I589" s="222"/>
      <c r="J589" s="222"/>
      <c r="K589" s="222"/>
      <c r="L589" s="222"/>
      <c r="M589" s="222"/>
      <c r="N589" s="222"/>
      <c r="O589" s="222"/>
      <c r="P589" s="222"/>
      <c r="Q589" s="222"/>
      <c r="R589" s="222"/>
      <c r="S589" s="222"/>
      <c r="T589" s="222"/>
      <c r="U589" s="222"/>
      <c r="V589" s="222"/>
      <c r="W589" s="222"/>
      <c r="X589" s="222"/>
      <c r="Y589" s="213"/>
      <c r="Z589" s="213"/>
      <c r="AA589" s="213"/>
      <c r="AB589" s="213"/>
      <c r="AC589" s="213"/>
      <c r="AD589" s="213"/>
      <c r="AE589" s="213"/>
      <c r="AF589" s="213"/>
      <c r="AG589" s="213" t="s">
        <v>532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20"/>
      <c r="B590" s="221"/>
      <c r="C590" s="261" t="s">
        <v>2647</v>
      </c>
      <c r="D590" s="259"/>
      <c r="E590" s="260">
        <v>274.27999999999997</v>
      </c>
      <c r="F590" s="222"/>
      <c r="G590" s="222"/>
      <c r="H590" s="222"/>
      <c r="I590" s="222"/>
      <c r="J590" s="222"/>
      <c r="K590" s="222"/>
      <c r="L590" s="222"/>
      <c r="M590" s="222"/>
      <c r="N590" s="222"/>
      <c r="O590" s="222"/>
      <c r="P590" s="222"/>
      <c r="Q590" s="222"/>
      <c r="R590" s="222"/>
      <c r="S590" s="222"/>
      <c r="T590" s="222"/>
      <c r="U590" s="222"/>
      <c r="V590" s="222"/>
      <c r="W590" s="222"/>
      <c r="X590" s="222"/>
      <c r="Y590" s="213"/>
      <c r="Z590" s="213"/>
      <c r="AA590" s="213"/>
      <c r="AB590" s="213"/>
      <c r="AC590" s="213"/>
      <c r="AD590" s="213"/>
      <c r="AE590" s="213"/>
      <c r="AF590" s="213"/>
      <c r="AG590" s="213" t="s">
        <v>532</v>
      </c>
      <c r="AH590" s="213">
        <v>0</v>
      </c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ht="22.5" outlineLevel="1" x14ac:dyDescent="0.2">
      <c r="A591" s="234">
        <v>157</v>
      </c>
      <c r="B591" s="235" t="s">
        <v>2648</v>
      </c>
      <c r="C591" s="253" t="s">
        <v>2649</v>
      </c>
      <c r="D591" s="236" t="s">
        <v>511</v>
      </c>
      <c r="E591" s="237">
        <v>12.5</v>
      </c>
      <c r="F591" s="238"/>
      <c r="G591" s="239">
        <f>ROUND(E591*F591,2)</f>
        <v>0</v>
      </c>
      <c r="H591" s="238"/>
      <c r="I591" s="239">
        <f>ROUND(E591*H591,2)</f>
        <v>0</v>
      </c>
      <c r="J591" s="238"/>
      <c r="K591" s="239">
        <f>ROUND(E591*J591,2)</f>
        <v>0</v>
      </c>
      <c r="L591" s="239">
        <v>21</v>
      </c>
      <c r="M591" s="239">
        <f>G591*(1+L591/100)</f>
        <v>0</v>
      </c>
      <c r="N591" s="239">
        <v>3.0000000000000001E-3</v>
      </c>
      <c r="O591" s="239">
        <f>ROUND(E591*N591,2)</f>
        <v>0.04</v>
      </c>
      <c r="P591" s="239">
        <v>0</v>
      </c>
      <c r="Q591" s="239">
        <f>ROUND(E591*P591,2)</f>
        <v>0</v>
      </c>
      <c r="R591" s="239"/>
      <c r="S591" s="239" t="s">
        <v>374</v>
      </c>
      <c r="T591" s="240" t="s">
        <v>375</v>
      </c>
      <c r="U591" s="222">
        <v>0</v>
      </c>
      <c r="V591" s="222">
        <f>ROUND(E591*U591,2)</f>
        <v>0</v>
      </c>
      <c r="W591" s="222"/>
      <c r="X591" s="222" t="s">
        <v>376</v>
      </c>
      <c r="Y591" s="213"/>
      <c r="Z591" s="213"/>
      <c r="AA591" s="213"/>
      <c r="AB591" s="213"/>
      <c r="AC591" s="213"/>
      <c r="AD591" s="213"/>
      <c r="AE591" s="213"/>
      <c r="AF591" s="213"/>
      <c r="AG591" s="213" t="s">
        <v>561</v>
      </c>
      <c r="AH591" s="213"/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1" x14ac:dyDescent="0.2">
      <c r="A592" s="220"/>
      <c r="B592" s="221"/>
      <c r="C592" s="261" t="s">
        <v>1696</v>
      </c>
      <c r="D592" s="259"/>
      <c r="E592" s="260"/>
      <c r="F592" s="222"/>
      <c r="G592" s="222"/>
      <c r="H592" s="222"/>
      <c r="I592" s="222"/>
      <c r="J592" s="222"/>
      <c r="K592" s="222"/>
      <c r="L592" s="222"/>
      <c r="M592" s="222"/>
      <c r="N592" s="222"/>
      <c r="O592" s="222"/>
      <c r="P592" s="222"/>
      <c r="Q592" s="222"/>
      <c r="R592" s="222"/>
      <c r="S592" s="222"/>
      <c r="T592" s="222"/>
      <c r="U592" s="222"/>
      <c r="V592" s="222"/>
      <c r="W592" s="222"/>
      <c r="X592" s="222"/>
      <c r="Y592" s="213"/>
      <c r="Z592" s="213"/>
      <c r="AA592" s="213"/>
      <c r="AB592" s="213"/>
      <c r="AC592" s="213"/>
      <c r="AD592" s="213"/>
      <c r="AE592" s="213"/>
      <c r="AF592" s="213"/>
      <c r="AG592" s="213" t="s">
        <v>532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1" x14ac:dyDescent="0.2">
      <c r="A593" s="220"/>
      <c r="B593" s="221"/>
      <c r="C593" s="261" t="s">
        <v>2650</v>
      </c>
      <c r="D593" s="259"/>
      <c r="E593" s="260"/>
      <c r="F593" s="222"/>
      <c r="G593" s="222"/>
      <c r="H593" s="222"/>
      <c r="I593" s="222"/>
      <c r="J593" s="222"/>
      <c r="K593" s="222"/>
      <c r="L593" s="222"/>
      <c r="M593" s="222"/>
      <c r="N593" s="222"/>
      <c r="O593" s="222"/>
      <c r="P593" s="222"/>
      <c r="Q593" s="222"/>
      <c r="R593" s="222"/>
      <c r="S593" s="222"/>
      <c r="T593" s="222"/>
      <c r="U593" s="222"/>
      <c r="V593" s="222"/>
      <c r="W593" s="222"/>
      <c r="X593" s="222"/>
      <c r="Y593" s="213"/>
      <c r="Z593" s="213"/>
      <c r="AA593" s="213"/>
      <c r="AB593" s="213"/>
      <c r="AC593" s="213"/>
      <c r="AD593" s="213"/>
      <c r="AE593" s="213"/>
      <c r="AF593" s="213"/>
      <c r="AG593" s="213" t="s">
        <v>532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1" x14ac:dyDescent="0.2">
      <c r="A594" s="220"/>
      <c r="B594" s="221"/>
      <c r="C594" s="261" t="s">
        <v>2651</v>
      </c>
      <c r="D594" s="259"/>
      <c r="E594" s="260">
        <v>12.5</v>
      </c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  <c r="W594" s="222"/>
      <c r="X594" s="222"/>
      <c r="Y594" s="213"/>
      <c r="Z594" s="213"/>
      <c r="AA594" s="213"/>
      <c r="AB594" s="213"/>
      <c r="AC594" s="213"/>
      <c r="AD594" s="213"/>
      <c r="AE594" s="213"/>
      <c r="AF594" s="213"/>
      <c r="AG594" s="213" t="s">
        <v>532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ht="22.5" outlineLevel="1" x14ac:dyDescent="0.2">
      <c r="A595" s="234">
        <v>158</v>
      </c>
      <c r="B595" s="235" t="s">
        <v>2652</v>
      </c>
      <c r="C595" s="253" t="s">
        <v>2653</v>
      </c>
      <c r="D595" s="236" t="s">
        <v>511</v>
      </c>
      <c r="E595" s="237">
        <v>232.64599999999999</v>
      </c>
      <c r="F595" s="238"/>
      <c r="G595" s="239">
        <f>ROUND(E595*F595,2)</f>
        <v>0</v>
      </c>
      <c r="H595" s="238"/>
      <c r="I595" s="239">
        <f>ROUND(E595*H595,2)</f>
        <v>0</v>
      </c>
      <c r="J595" s="238"/>
      <c r="K595" s="239">
        <f>ROUND(E595*J595,2)</f>
        <v>0</v>
      </c>
      <c r="L595" s="239">
        <v>21</v>
      </c>
      <c r="M595" s="239">
        <f>G595*(1+L595/100)</f>
        <v>0</v>
      </c>
      <c r="N595" s="239">
        <v>3.0000000000000001E-3</v>
      </c>
      <c r="O595" s="239">
        <f>ROUND(E595*N595,2)</f>
        <v>0.7</v>
      </c>
      <c r="P595" s="239">
        <v>0</v>
      </c>
      <c r="Q595" s="239">
        <f>ROUND(E595*P595,2)</f>
        <v>0</v>
      </c>
      <c r="R595" s="239"/>
      <c r="S595" s="239" t="s">
        <v>374</v>
      </c>
      <c r="T595" s="240" t="s">
        <v>375</v>
      </c>
      <c r="U595" s="222">
        <v>0</v>
      </c>
      <c r="V595" s="222">
        <f>ROUND(E595*U595,2)</f>
        <v>0</v>
      </c>
      <c r="W595" s="222"/>
      <c r="X595" s="222" t="s">
        <v>376</v>
      </c>
      <c r="Y595" s="213"/>
      <c r="Z595" s="213"/>
      <c r="AA595" s="213"/>
      <c r="AB595" s="213"/>
      <c r="AC595" s="213"/>
      <c r="AD595" s="213"/>
      <c r="AE595" s="213"/>
      <c r="AF595" s="213"/>
      <c r="AG595" s="213" t="s">
        <v>561</v>
      </c>
      <c r="AH595" s="213"/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outlineLevel="1" x14ac:dyDescent="0.2">
      <c r="A596" s="220"/>
      <c r="B596" s="221"/>
      <c r="C596" s="261" t="s">
        <v>1696</v>
      </c>
      <c r="D596" s="259"/>
      <c r="E596" s="260"/>
      <c r="F596" s="222"/>
      <c r="G596" s="222"/>
      <c r="H596" s="222"/>
      <c r="I596" s="222"/>
      <c r="J596" s="222"/>
      <c r="K596" s="222"/>
      <c r="L596" s="222"/>
      <c r="M596" s="222"/>
      <c r="N596" s="222"/>
      <c r="O596" s="222"/>
      <c r="P596" s="222"/>
      <c r="Q596" s="222"/>
      <c r="R596" s="222"/>
      <c r="S596" s="222"/>
      <c r="T596" s="222"/>
      <c r="U596" s="222"/>
      <c r="V596" s="222"/>
      <c r="W596" s="222"/>
      <c r="X596" s="222"/>
      <c r="Y596" s="213"/>
      <c r="Z596" s="213"/>
      <c r="AA596" s="213"/>
      <c r="AB596" s="213"/>
      <c r="AC596" s="213"/>
      <c r="AD596" s="213"/>
      <c r="AE596" s="213"/>
      <c r="AF596" s="213"/>
      <c r="AG596" s="213" t="s">
        <v>532</v>
      </c>
      <c r="AH596" s="213">
        <v>0</v>
      </c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1" x14ac:dyDescent="0.2">
      <c r="A597" s="220"/>
      <c r="B597" s="221"/>
      <c r="C597" s="261" t="s">
        <v>2654</v>
      </c>
      <c r="D597" s="259"/>
      <c r="E597" s="260"/>
      <c r="F597" s="222"/>
      <c r="G597" s="222"/>
      <c r="H597" s="222"/>
      <c r="I597" s="222"/>
      <c r="J597" s="222"/>
      <c r="K597" s="222"/>
      <c r="L597" s="222"/>
      <c r="M597" s="222"/>
      <c r="N597" s="222"/>
      <c r="O597" s="222"/>
      <c r="P597" s="222"/>
      <c r="Q597" s="222"/>
      <c r="R597" s="222"/>
      <c r="S597" s="222"/>
      <c r="T597" s="222"/>
      <c r="U597" s="222"/>
      <c r="V597" s="222"/>
      <c r="W597" s="222"/>
      <c r="X597" s="222"/>
      <c r="Y597" s="213"/>
      <c r="Z597" s="213"/>
      <c r="AA597" s="213"/>
      <c r="AB597" s="213"/>
      <c r="AC597" s="213"/>
      <c r="AD597" s="213"/>
      <c r="AE597" s="213"/>
      <c r="AF597" s="213"/>
      <c r="AG597" s="213" t="s">
        <v>532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1" x14ac:dyDescent="0.2">
      <c r="A598" s="220"/>
      <c r="B598" s="221"/>
      <c r="C598" s="261" t="s">
        <v>2655</v>
      </c>
      <c r="D598" s="259"/>
      <c r="E598" s="260">
        <v>232.65</v>
      </c>
      <c r="F598" s="222"/>
      <c r="G598" s="222"/>
      <c r="H598" s="222"/>
      <c r="I598" s="222"/>
      <c r="J598" s="222"/>
      <c r="K598" s="222"/>
      <c r="L598" s="222"/>
      <c r="M598" s="222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13"/>
      <c r="Z598" s="213"/>
      <c r="AA598" s="213"/>
      <c r="AB598" s="213"/>
      <c r="AC598" s="213"/>
      <c r="AD598" s="213"/>
      <c r="AE598" s="213"/>
      <c r="AF598" s="213"/>
      <c r="AG598" s="213" t="s">
        <v>532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1" x14ac:dyDescent="0.2">
      <c r="A599" s="234">
        <v>159</v>
      </c>
      <c r="B599" s="235" t="s">
        <v>2656</v>
      </c>
      <c r="C599" s="253" t="s">
        <v>2657</v>
      </c>
      <c r="D599" s="236" t="s">
        <v>511</v>
      </c>
      <c r="E599" s="237">
        <v>119.16</v>
      </c>
      <c r="F599" s="238"/>
      <c r="G599" s="239">
        <f>ROUND(E599*F599,2)</f>
        <v>0</v>
      </c>
      <c r="H599" s="238"/>
      <c r="I599" s="239">
        <f>ROUND(E599*H599,2)</f>
        <v>0</v>
      </c>
      <c r="J599" s="238"/>
      <c r="K599" s="239">
        <f>ROUND(E599*J599,2)</f>
        <v>0</v>
      </c>
      <c r="L599" s="239">
        <v>21</v>
      </c>
      <c r="M599" s="239">
        <f>G599*(1+L599/100)</f>
        <v>0</v>
      </c>
      <c r="N599" s="239">
        <v>0</v>
      </c>
      <c r="O599" s="239">
        <f>ROUND(E599*N599,2)</f>
        <v>0</v>
      </c>
      <c r="P599" s="239">
        <v>4.0000000000000001E-3</v>
      </c>
      <c r="Q599" s="239">
        <f>ROUND(E599*P599,2)</f>
        <v>0.48</v>
      </c>
      <c r="R599" s="239"/>
      <c r="S599" s="239" t="s">
        <v>374</v>
      </c>
      <c r="T599" s="240" t="s">
        <v>375</v>
      </c>
      <c r="U599" s="222">
        <v>0</v>
      </c>
      <c r="V599" s="222">
        <f>ROUND(E599*U599,2)</f>
        <v>0</v>
      </c>
      <c r="W599" s="222"/>
      <c r="X599" s="222" t="s">
        <v>376</v>
      </c>
      <c r="Y599" s="213"/>
      <c r="Z599" s="213"/>
      <c r="AA599" s="213"/>
      <c r="AB599" s="213"/>
      <c r="AC599" s="213"/>
      <c r="AD599" s="213"/>
      <c r="AE599" s="213"/>
      <c r="AF599" s="213"/>
      <c r="AG599" s="213" t="s">
        <v>561</v>
      </c>
      <c r="AH599" s="213"/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1" x14ac:dyDescent="0.2">
      <c r="A600" s="220"/>
      <c r="B600" s="221"/>
      <c r="C600" s="261" t="s">
        <v>2100</v>
      </c>
      <c r="D600" s="259"/>
      <c r="E600" s="260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13"/>
      <c r="Z600" s="213"/>
      <c r="AA600" s="213"/>
      <c r="AB600" s="213"/>
      <c r="AC600" s="213"/>
      <c r="AD600" s="213"/>
      <c r="AE600" s="213"/>
      <c r="AF600" s="213"/>
      <c r="AG600" s="213" t="s">
        <v>532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1" x14ac:dyDescent="0.2">
      <c r="A601" s="220"/>
      <c r="B601" s="221"/>
      <c r="C601" s="261" t="s">
        <v>2658</v>
      </c>
      <c r="D601" s="259"/>
      <c r="E601" s="260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13"/>
      <c r="Z601" s="213"/>
      <c r="AA601" s="213"/>
      <c r="AB601" s="213"/>
      <c r="AC601" s="213"/>
      <c r="AD601" s="213"/>
      <c r="AE601" s="213"/>
      <c r="AF601" s="213"/>
      <c r="AG601" s="213" t="s">
        <v>532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1" x14ac:dyDescent="0.2">
      <c r="A602" s="220"/>
      <c r="B602" s="221"/>
      <c r="C602" s="261" t="s">
        <v>2659</v>
      </c>
      <c r="D602" s="259"/>
      <c r="E602" s="260">
        <v>119.16</v>
      </c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13"/>
      <c r="Z602" s="213"/>
      <c r="AA602" s="213"/>
      <c r="AB602" s="213"/>
      <c r="AC602" s="213"/>
      <c r="AD602" s="213"/>
      <c r="AE602" s="213"/>
      <c r="AF602" s="213"/>
      <c r="AG602" s="213" t="s">
        <v>532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ht="22.5" outlineLevel="1" x14ac:dyDescent="0.2">
      <c r="A603" s="241">
        <v>160</v>
      </c>
      <c r="B603" s="242" t="s">
        <v>2660</v>
      </c>
      <c r="C603" s="252" t="s">
        <v>2661</v>
      </c>
      <c r="D603" s="243" t="s">
        <v>511</v>
      </c>
      <c r="E603" s="244">
        <v>570</v>
      </c>
      <c r="F603" s="245"/>
      <c r="G603" s="246">
        <f>ROUND(E603*F603,2)</f>
        <v>0</v>
      </c>
      <c r="H603" s="245"/>
      <c r="I603" s="246">
        <f>ROUND(E603*H603,2)</f>
        <v>0</v>
      </c>
      <c r="J603" s="245"/>
      <c r="K603" s="246">
        <f>ROUND(E603*J603,2)</f>
        <v>0</v>
      </c>
      <c r="L603" s="246">
        <v>21</v>
      </c>
      <c r="M603" s="246">
        <f>G603*(1+L603/100)</f>
        <v>0</v>
      </c>
      <c r="N603" s="246">
        <v>4.0000000000000002E-4</v>
      </c>
      <c r="O603" s="246">
        <f>ROUND(E603*N603,2)</f>
        <v>0.23</v>
      </c>
      <c r="P603" s="246">
        <v>0</v>
      </c>
      <c r="Q603" s="246">
        <f>ROUND(E603*P603,2)</f>
        <v>0</v>
      </c>
      <c r="R603" s="246"/>
      <c r="S603" s="246" t="s">
        <v>374</v>
      </c>
      <c r="T603" s="247" t="s">
        <v>375</v>
      </c>
      <c r="U603" s="222">
        <v>0.22991</v>
      </c>
      <c r="V603" s="222">
        <f>ROUND(E603*U603,2)</f>
        <v>131.05000000000001</v>
      </c>
      <c r="W603" s="222"/>
      <c r="X603" s="222" t="s">
        <v>376</v>
      </c>
      <c r="Y603" s="213"/>
      <c r="Z603" s="213"/>
      <c r="AA603" s="213"/>
      <c r="AB603" s="213"/>
      <c r="AC603" s="213"/>
      <c r="AD603" s="213"/>
      <c r="AE603" s="213"/>
      <c r="AF603" s="213"/>
      <c r="AG603" s="213" t="s">
        <v>561</v>
      </c>
      <c r="AH603" s="213"/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1" x14ac:dyDescent="0.2">
      <c r="A604" s="234">
        <v>161</v>
      </c>
      <c r="B604" s="235" t="s">
        <v>2662</v>
      </c>
      <c r="C604" s="253" t="s">
        <v>2663</v>
      </c>
      <c r="D604" s="236" t="s">
        <v>511</v>
      </c>
      <c r="E604" s="237">
        <v>655.5</v>
      </c>
      <c r="F604" s="238"/>
      <c r="G604" s="239">
        <f>ROUND(E604*F604,2)</f>
        <v>0</v>
      </c>
      <c r="H604" s="238"/>
      <c r="I604" s="239">
        <f>ROUND(E604*H604,2)</f>
        <v>0</v>
      </c>
      <c r="J604" s="238"/>
      <c r="K604" s="239">
        <f>ROUND(E604*J604,2)</f>
        <v>0</v>
      </c>
      <c r="L604" s="239">
        <v>21</v>
      </c>
      <c r="M604" s="239">
        <f>G604*(1+L604/100)</f>
        <v>0</v>
      </c>
      <c r="N604" s="239">
        <v>4.1000000000000003E-3</v>
      </c>
      <c r="O604" s="239">
        <f>ROUND(E604*N604,2)</f>
        <v>2.69</v>
      </c>
      <c r="P604" s="239">
        <v>0</v>
      </c>
      <c r="Q604" s="239">
        <f>ROUND(E604*P604,2)</f>
        <v>0</v>
      </c>
      <c r="R604" s="239"/>
      <c r="S604" s="239" t="s">
        <v>374</v>
      </c>
      <c r="T604" s="240" t="s">
        <v>375</v>
      </c>
      <c r="U604" s="222">
        <v>0</v>
      </c>
      <c r="V604" s="222">
        <f>ROUND(E604*U604,2)</f>
        <v>0</v>
      </c>
      <c r="W604" s="222"/>
      <c r="X604" s="222" t="s">
        <v>587</v>
      </c>
      <c r="Y604" s="213"/>
      <c r="Z604" s="213"/>
      <c r="AA604" s="213"/>
      <c r="AB604" s="213"/>
      <c r="AC604" s="213"/>
      <c r="AD604" s="213"/>
      <c r="AE604" s="213"/>
      <c r="AF604" s="213"/>
      <c r="AG604" s="213" t="s">
        <v>588</v>
      </c>
      <c r="AH604" s="213"/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1" x14ac:dyDescent="0.2">
      <c r="A605" s="220"/>
      <c r="B605" s="221"/>
      <c r="C605" s="261" t="s">
        <v>2664</v>
      </c>
      <c r="D605" s="259"/>
      <c r="E605" s="260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13"/>
      <c r="Z605" s="213"/>
      <c r="AA605" s="213"/>
      <c r="AB605" s="213"/>
      <c r="AC605" s="213"/>
      <c r="AD605" s="213"/>
      <c r="AE605" s="213"/>
      <c r="AF605" s="213"/>
      <c r="AG605" s="213" t="s">
        <v>532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1" x14ac:dyDescent="0.2">
      <c r="A606" s="220"/>
      <c r="B606" s="221"/>
      <c r="C606" s="261" t="s">
        <v>2665</v>
      </c>
      <c r="D606" s="259"/>
      <c r="E606" s="260">
        <v>655.5</v>
      </c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13"/>
      <c r="Z606" s="213"/>
      <c r="AA606" s="213"/>
      <c r="AB606" s="213"/>
      <c r="AC606" s="213"/>
      <c r="AD606" s="213"/>
      <c r="AE606" s="213"/>
      <c r="AF606" s="213"/>
      <c r="AG606" s="213" t="s">
        <v>532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1" x14ac:dyDescent="0.2">
      <c r="A607" s="241">
        <v>162</v>
      </c>
      <c r="B607" s="242" t="s">
        <v>2666</v>
      </c>
      <c r="C607" s="252" t="s">
        <v>2667</v>
      </c>
      <c r="D607" s="243" t="s">
        <v>511</v>
      </c>
      <c r="E607" s="244">
        <v>160.27000000000001</v>
      </c>
      <c r="F607" s="245"/>
      <c r="G607" s="246">
        <f>ROUND(E607*F607,2)</f>
        <v>0</v>
      </c>
      <c r="H607" s="245"/>
      <c r="I607" s="246">
        <f>ROUND(E607*H607,2)</f>
        <v>0</v>
      </c>
      <c r="J607" s="245"/>
      <c r="K607" s="246">
        <f>ROUND(E607*J607,2)</f>
        <v>0</v>
      </c>
      <c r="L607" s="246">
        <v>21</v>
      </c>
      <c r="M607" s="246">
        <f>G607*(1+L607/100)</f>
        <v>0</v>
      </c>
      <c r="N607" s="246">
        <v>4.0000000000000002E-4</v>
      </c>
      <c r="O607" s="246">
        <f>ROUND(E607*N607,2)</f>
        <v>0.06</v>
      </c>
      <c r="P607" s="246">
        <v>0</v>
      </c>
      <c r="Q607" s="246">
        <f>ROUND(E607*P607,2)</f>
        <v>0</v>
      </c>
      <c r="R607" s="246"/>
      <c r="S607" s="246" t="s">
        <v>374</v>
      </c>
      <c r="T607" s="247" t="s">
        <v>375</v>
      </c>
      <c r="U607" s="222">
        <v>0</v>
      </c>
      <c r="V607" s="222">
        <f>ROUND(E607*U607,2)</f>
        <v>0</v>
      </c>
      <c r="W607" s="222"/>
      <c r="X607" s="222" t="s">
        <v>376</v>
      </c>
      <c r="Y607" s="213"/>
      <c r="Z607" s="213"/>
      <c r="AA607" s="213"/>
      <c r="AB607" s="213"/>
      <c r="AC607" s="213"/>
      <c r="AD607" s="213"/>
      <c r="AE607" s="213"/>
      <c r="AF607" s="213"/>
      <c r="AG607" s="213" t="s">
        <v>561</v>
      </c>
      <c r="AH607" s="213"/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1" x14ac:dyDescent="0.2">
      <c r="A608" s="234">
        <v>163</v>
      </c>
      <c r="B608" s="235" t="s">
        <v>2662</v>
      </c>
      <c r="C608" s="253" t="s">
        <v>2663</v>
      </c>
      <c r="D608" s="236" t="s">
        <v>511</v>
      </c>
      <c r="E608" s="237">
        <v>192.32400000000001</v>
      </c>
      <c r="F608" s="238"/>
      <c r="G608" s="239">
        <f>ROUND(E608*F608,2)</f>
        <v>0</v>
      </c>
      <c r="H608" s="238"/>
      <c r="I608" s="239">
        <f>ROUND(E608*H608,2)</f>
        <v>0</v>
      </c>
      <c r="J608" s="238"/>
      <c r="K608" s="239">
        <f>ROUND(E608*J608,2)</f>
        <v>0</v>
      </c>
      <c r="L608" s="239">
        <v>21</v>
      </c>
      <c r="M608" s="239">
        <f>G608*(1+L608/100)</f>
        <v>0</v>
      </c>
      <c r="N608" s="239">
        <v>4.1000000000000003E-3</v>
      </c>
      <c r="O608" s="239">
        <f>ROUND(E608*N608,2)</f>
        <v>0.79</v>
      </c>
      <c r="P608" s="239">
        <v>0</v>
      </c>
      <c r="Q608" s="239">
        <f>ROUND(E608*P608,2)</f>
        <v>0</v>
      </c>
      <c r="R608" s="239"/>
      <c r="S608" s="239" t="s">
        <v>374</v>
      </c>
      <c r="T608" s="240" t="s">
        <v>375</v>
      </c>
      <c r="U608" s="222">
        <v>0</v>
      </c>
      <c r="V608" s="222">
        <f>ROUND(E608*U608,2)</f>
        <v>0</v>
      </c>
      <c r="W608" s="222"/>
      <c r="X608" s="222" t="s">
        <v>587</v>
      </c>
      <c r="Y608" s="213"/>
      <c r="Z608" s="213"/>
      <c r="AA608" s="213"/>
      <c r="AB608" s="213"/>
      <c r="AC608" s="213"/>
      <c r="AD608" s="213"/>
      <c r="AE608" s="213"/>
      <c r="AF608" s="213"/>
      <c r="AG608" s="213" t="s">
        <v>588</v>
      </c>
      <c r="AH608" s="213"/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1" x14ac:dyDescent="0.2">
      <c r="A609" s="220"/>
      <c r="B609" s="221"/>
      <c r="C609" s="261" t="s">
        <v>2668</v>
      </c>
      <c r="D609" s="259"/>
      <c r="E609" s="260"/>
      <c r="F609" s="222"/>
      <c r="G609" s="222"/>
      <c r="H609" s="222"/>
      <c r="I609" s="222"/>
      <c r="J609" s="222"/>
      <c r="K609" s="222"/>
      <c r="L609" s="222"/>
      <c r="M609" s="222"/>
      <c r="N609" s="222"/>
      <c r="O609" s="222"/>
      <c r="P609" s="222"/>
      <c r="Q609" s="222"/>
      <c r="R609" s="222"/>
      <c r="S609" s="222"/>
      <c r="T609" s="222"/>
      <c r="U609" s="222"/>
      <c r="V609" s="222"/>
      <c r="W609" s="222"/>
      <c r="X609" s="222"/>
      <c r="Y609" s="213"/>
      <c r="Z609" s="213"/>
      <c r="AA609" s="213"/>
      <c r="AB609" s="213"/>
      <c r="AC609" s="213"/>
      <c r="AD609" s="213"/>
      <c r="AE609" s="213"/>
      <c r="AF609" s="213"/>
      <c r="AG609" s="213" t="s">
        <v>532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1" x14ac:dyDescent="0.2">
      <c r="A610" s="220"/>
      <c r="B610" s="221"/>
      <c r="C610" s="261" t="s">
        <v>2669</v>
      </c>
      <c r="D610" s="259"/>
      <c r="E610" s="260">
        <v>192.32</v>
      </c>
      <c r="F610" s="222"/>
      <c r="G610" s="222"/>
      <c r="H610" s="222"/>
      <c r="I610" s="222"/>
      <c r="J610" s="222"/>
      <c r="K610" s="222"/>
      <c r="L610" s="222"/>
      <c r="M610" s="222"/>
      <c r="N610" s="222"/>
      <c r="O610" s="222"/>
      <c r="P610" s="222"/>
      <c r="Q610" s="222"/>
      <c r="R610" s="222"/>
      <c r="S610" s="222"/>
      <c r="T610" s="222"/>
      <c r="U610" s="222"/>
      <c r="V610" s="222"/>
      <c r="W610" s="222"/>
      <c r="X610" s="222"/>
      <c r="Y610" s="213"/>
      <c r="Z610" s="213"/>
      <c r="AA610" s="213"/>
      <c r="AB610" s="213"/>
      <c r="AC610" s="213"/>
      <c r="AD610" s="213"/>
      <c r="AE610" s="213"/>
      <c r="AF610" s="213"/>
      <c r="AG610" s="213" t="s">
        <v>532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ht="22.5" outlineLevel="1" x14ac:dyDescent="0.2">
      <c r="A611" s="241">
        <v>164</v>
      </c>
      <c r="B611" s="242" t="s">
        <v>2670</v>
      </c>
      <c r="C611" s="252" t="s">
        <v>2671</v>
      </c>
      <c r="D611" s="243" t="s">
        <v>511</v>
      </c>
      <c r="E611" s="244">
        <v>116.56</v>
      </c>
      <c r="F611" s="245"/>
      <c r="G611" s="246">
        <f>ROUND(E611*F611,2)</f>
        <v>0</v>
      </c>
      <c r="H611" s="245"/>
      <c r="I611" s="246">
        <f>ROUND(E611*H611,2)</f>
        <v>0</v>
      </c>
      <c r="J611" s="245"/>
      <c r="K611" s="246">
        <f>ROUND(E611*J611,2)</f>
        <v>0</v>
      </c>
      <c r="L611" s="246">
        <v>21</v>
      </c>
      <c r="M611" s="246">
        <f>G611*(1+L611/100)</f>
        <v>0</v>
      </c>
      <c r="N611" s="246">
        <v>5.9000000000000003E-4</v>
      </c>
      <c r="O611" s="246">
        <f>ROUND(E611*N611,2)</f>
        <v>7.0000000000000007E-2</v>
      </c>
      <c r="P611" s="246">
        <v>0</v>
      </c>
      <c r="Q611" s="246">
        <f>ROUND(E611*P611,2)</f>
        <v>0</v>
      </c>
      <c r="R611" s="246"/>
      <c r="S611" s="246" t="s">
        <v>374</v>
      </c>
      <c r="T611" s="247" t="s">
        <v>375</v>
      </c>
      <c r="U611" s="222">
        <v>0</v>
      </c>
      <c r="V611" s="222">
        <f>ROUND(E611*U611,2)</f>
        <v>0</v>
      </c>
      <c r="W611" s="222"/>
      <c r="X611" s="222" t="s">
        <v>376</v>
      </c>
      <c r="Y611" s="213"/>
      <c r="Z611" s="213"/>
      <c r="AA611" s="213"/>
      <c r="AB611" s="213"/>
      <c r="AC611" s="213"/>
      <c r="AD611" s="213"/>
      <c r="AE611" s="213"/>
      <c r="AF611" s="213"/>
      <c r="AG611" s="213" t="s">
        <v>561</v>
      </c>
      <c r="AH611" s="213"/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1" x14ac:dyDescent="0.2">
      <c r="A612" s="241">
        <v>165</v>
      </c>
      <c r="B612" s="242" t="s">
        <v>2672</v>
      </c>
      <c r="C612" s="252" t="s">
        <v>2673</v>
      </c>
      <c r="D612" s="243" t="s">
        <v>530</v>
      </c>
      <c r="E612" s="244">
        <v>145.69999999999999</v>
      </c>
      <c r="F612" s="245"/>
      <c r="G612" s="246">
        <f>ROUND(E612*F612,2)</f>
        <v>0</v>
      </c>
      <c r="H612" s="245"/>
      <c r="I612" s="246">
        <f>ROUND(E612*H612,2)</f>
        <v>0</v>
      </c>
      <c r="J612" s="245"/>
      <c r="K612" s="246">
        <f>ROUND(E612*J612,2)</f>
        <v>0</v>
      </c>
      <c r="L612" s="246">
        <v>21</v>
      </c>
      <c r="M612" s="246">
        <f>G612*(1+L612/100)</f>
        <v>0</v>
      </c>
      <c r="N612" s="246">
        <v>2.7999999999999998E-4</v>
      </c>
      <c r="O612" s="246">
        <f>ROUND(E612*N612,2)</f>
        <v>0.04</v>
      </c>
      <c r="P612" s="246">
        <v>0</v>
      </c>
      <c r="Q612" s="246">
        <f>ROUND(E612*P612,2)</f>
        <v>0</v>
      </c>
      <c r="R612" s="246"/>
      <c r="S612" s="246" t="s">
        <v>374</v>
      </c>
      <c r="T612" s="247" t="s">
        <v>375</v>
      </c>
      <c r="U612" s="222">
        <v>0</v>
      </c>
      <c r="V612" s="222">
        <f>ROUND(E612*U612,2)</f>
        <v>0</v>
      </c>
      <c r="W612" s="222"/>
      <c r="X612" s="222" t="s">
        <v>376</v>
      </c>
      <c r="Y612" s="213"/>
      <c r="Z612" s="213"/>
      <c r="AA612" s="213"/>
      <c r="AB612" s="213"/>
      <c r="AC612" s="213"/>
      <c r="AD612" s="213"/>
      <c r="AE612" s="213"/>
      <c r="AF612" s="213"/>
      <c r="AG612" s="213" t="s">
        <v>561</v>
      </c>
      <c r="AH612" s="213"/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1" x14ac:dyDescent="0.2">
      <c r="A613" s="241">
        <v>166</v>
      </c>
      <c r="B613" s="242" t="s">
        <v>2674</v>
      </c>
      <c r="C613" s="252" t="s">
        <v>2675</v>
      </c>
      <c r="D613" s="243" t="s">
        <v>0</v>
      </c>
      <c r="E613" s="244">
        <v>10570.7695</v>
      </c>
      <c r="F613" s="245"/>
      <c r="G613" s="246">
        <f>ROUND(E613*F613,2)</f>
        <v>0</v>
      </c>
      <c r="H613" s="245"/>
      <c r="I613" s="246">
        <f>ROUND(E613*H613,2)</f>
        <v>0</v>
      </c>
      <c r="J613" s="245"/>
      <c r="K613" s="246">
        <f>ROUND(E613*J613,2)</f>
        <v>0</v>
      </c>
      <c r="L613" s="246">
        <v>21</v>
      </c>
      <c r="M613" s="246">
        <f>G613*(1+L613/100)</f>
        <v>0</v>
      </c>
      <c r="N613" s="246">
        <v>0</v>
      </c>
      <c r="O613" s="246">
        <f>ROUND(E613*N613,2)</f>
        <v>0</v>
      </c>
      <c r="P613" s="246">
        <v>0</v>
      </c>
      <c r="Q613" s="246">
        <f>ROUND(E613*P613,2)</f>
        <v>0</v>
      </c>
      <c r="R613" s="246"/>
      <c r="S613" s="246" t="s">
        <v>374</v>
      </c>
      <c r="T613" s="247" t="s">
        <v>375</v>
      </c>
      <c r="U613" s="222">
        <v>0</v>
      </c>
      <c r="V613" s="222">
        <f>ROUND(E613*U613,2)</f>
        <v>0</v>
      </c>
      <c r="W613" s="222"/>
      <c r="X613" s="222" t="s">
        <v>376</v>
      </c>
      <c r="Y613" s="213"/>
      <c r="Z613" s="213"/>
      <c r="AA613" s="213"/>
      <c r="AB613" s="213"/>
      <c r="AC613" s="213"/>
      <c r="AD613" s="213"/>
      <c r="AE613" s="213"/>
      <c r="AF613" s="213"/>
      <c r="AG613" s="213" t="s">
        <v>561</v>
      </c>
      <c r="AH613" s="213"/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x14ac:dyDescent="0.2">
      <c r="A614" s="224" t="s">
        <v>368</v>
      </c>
      <c r="B614" s="225" t="s">
        <v>292</v>
      </c>
      <c r="C614" s="251" t="s">
        <v>293</v>
      </c>
      <c r="D614" s="226"/>
      <c r="E614" s="227"/>
      <c r="F614" s="228"/>
      <c r="G614" s="228">
        <f>SUMIF(AG615:AG625,"&lt;&gt;NOR",G615:G625)</f>
        <v>0</v>
      </c>
      <c r="H614" s="228"/>
      <c r="I614" s="228">
        <f>SUM(I615:I625)</f>
        <v>0</v>
      </c>
      <c r="J614" s="228"/>
      <c r="K614" s="228">
        <f>SUM(K615:K625)</f>
        <v>0</v>
      </c>
      <c r="L614" s="228"/>
      <c r="M614" s="228">
        <f>SUM(M615:M625)</f>
        <v>0</v>
      </c>
      <c r="N614" s="228"/>
      <c r="O614" s="228">
        <f>SUM(O615:O625)</f>
        <v>0</v>
      </c>
      <c r="P614" s="228"/>
      <c r="Q614" s="228">
        <f>SUM(Q615:Q625)</f>
        <v>9.3800000000000008</v>
      </c>
      <c r="R614" s="228"/>
      <c r="S614" s="228"/>
      <c r="T614" s="229"/>
      <c r="U614" s="223"/>
      <c r="V614" s="223">
        <f>SUM(V615:V625)</f>
        <v>57.22</v>
      </c>
      <c r="W614" s="223"/>
      <c r="X614" s="223"/>
      <c r="AG614" t="s">
        <v>370</v>
      </c>
    </row>
    <row r="615" spans="1:60" ht="33.75" outlineLevel="1" x14ac:dyDescent="0.2">
      <c r="A615" s="234">
        <v>167</v>
      </c>
      <c r="B615" s="235" t="s">
        <v>2676</v>
      </c>
      <c r="C615" s="253" t="s">
        <v>2677</v>
      </c>
      <c r="D615" s="236" t="s">
        <v>511</v>
      </c>
      <c r="E615" s="237">
        <v>1134</v>
      </c>
      <c r="F615" s="238"/>
      <c r="G615" s="239">
        <f>ROUND(E615*F615,2)</f>
        <v>0</v>
      </c>
      <c r="H615" s="238"/>
      <c r="I615" s="239">
        <f>ROUND(E615*H615,2)</f>
        <v>0</v>
      </c>
      <c r="J615" s="238"/>
      <c r="K615" s="239">
        <f>ROUND(E615*J615,2)</f>
        <v>0</v>
      </c>
      <c r="L615" s="239">
        <v>21</v>
      </c>
      <c r="M615" s="239">
        <f>G615*(1+L615/100)</f>
        <v>0</v>
      </c>
      <c r="N615" s="239">
        <v>0</v>
      </c>
      <c r="O615" s="239">
        <f>ROUND(E615*N615,2)</f>
        <v>0</v>
      </c>
      <c r="P615" s="239">
        <v>0</v>
      </c>
      <c r="Q615" s="239">
        <f>ROUND(E615*P615,2)</f>
        <v>0</v>
      </c>
      <c r="R615" s="239"/>
      <c r="S615" s="239" t="s">
        <v>374</v>
      </c>
      <c r="T615" s="240" t="s">
        <v>375</v>
      </c>
      <c r="U615" s="222">
        <v>0</v>
      </c>
      <c r="V615" s="222">
        <f>ROUND(E615*U615,2)</f>
        <v>0</v>
      </c>
      <c r="W615" s="222"/>
      <c r="X615" s="222" t="s">
        <v>376</v>
      </c>
      <c r="Y615" s="213"/>
      <c r="Z615" s="213"/>
      <c r="AA615" s="213"/>
      <c r="AB615" s="213"/>
      <c r="AC615" s="213"/>
      <c r="AD615" s="213"/>
      <c r="AE615" s="213"/>
      <c r="AF615" s="213"/>
      <c r="AG615" s="213" t="s">
        <v>561</v>
      </c>
      <c r="AH615" s="213"/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1" x14ac:dyDescent="0.2">
      <c r="A616" s="220"/>
      <c r="B616" s="221"/>
      <c r="C616" s="261" t="s">
        <v>1696</v>
      </c>
      <c r="D616" s="259"/>
      <c r="E616" s="260"/>
      <c r="F616" s="222"/>
      <c r="G616" s="222"/>
      <c r="H616" s="222"/>
      <c r="I616" s="222"/>
      <c r="J616" s="222"/>
      <c r="K616" s="222"/>
      <c r="L616" s="222"/>
      <c r="M616" s="222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13"/>
      <c r="Z616" s="213"/>
      <c r="AA616" s="213"/>
      <c r="AB616" s="213"/>
      <c r="AC616" s="213"/>
      <c r="AD616" s="213"/>
      <c r="AE616" s="213"/>
      <c r="AF616" s="213"/>
      <c r="AG616" s="213" t="s">
        <v>532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1" x14ac:dyDescent="0.2">
      <c r="A617" s="220"/>
      <c r="B617" s="221"/>
      <c r="C617" s="261" t="s">
        <v>2678</v>
      </c>
      <c r="D617" s="259"/>
      <c r="E617" s="260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13"/>
      <c r="Z617" s="213"/>
      <c r="AA617" s="213"/>
      <c r="AB617" s="213"/>
      <c r="AC617" s="213"/>
      <c r="AD617" s="213"/>
      <c r="AE617" s="213"/>
      <c r="AF617" s="213"/>
      <c r="AG617" s="213" t="s">
        <v>532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ht="22.5" outlineLevel="1" x14ac:dyDescent="0.2">
      <c r="A618" s="220"/>
      <c r="B618" s="221"/>
      <c r="C618" s="261" t="s">
        <v>2679</v>
      </c>
      <c r="D618" s="259"/>
      <c r="E618" s="260"/>
      <c r="F618" s="222"/>
      <c r="G618" s="222"/>
      <c r="H618" s="222"/>
      <c r="I618" s="222"/>
      <c r="J618" s="222"/>
      <c r="K618" s="222"/>
      <c r="L618" s="222"/>
      <c r="M618" s="222"/>
      <c r="N618" s="222"/>
      <c r="O618" s="222"/>
      <c r="P618" s="222"/>
      <c r="Q618" s="222"/>
      <c r="R618" s="222"/>
      <c r="S618" s="222"/>
      <c r="T618" s="222"/>
      <c r="U618" s="222"/>
      <c r="V618" s="222"/>
      <c r="W618" s="222"/>
      <c r="X618" s="222"/>
      <c r="Y618" s="213"/>
      <c r="Z618" s="213"/>
      <c r="AA618" s="213"/>
      <c r="AB618" s="213"/>
      <c r="AC618" s="213"/>
      <c r="AD618" s="213"/>
      <c r="AE618" s="213"/>
      <c r="AF618" s="213"/>
      <c r="AG618" s="213" t="s">
        <v>532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1" x14ac:dyDescent="0.2">
      <c r="A619" s="220"/>
      <c r="B619" s="221"/>
      <c r="C619" s="261" t="s">
        <v>2680</v>
      </c>
      <c r="D619" s="259"/>
      <c r="E619" s="260"/>
      <c r="F619" s="222"/>
      <c r="G619" s="222"/>
      <c r="H619" s="222"/>
      <c r="I619" s="222"/>
      <c r="J619" s="222"/>
      <c r="K619" s="22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  <c r="W619" s="222"/>
      <c r="X619" s="222"/>
      <c r="Y619" s="213"/>
      <c r="Z619" s="213"/>
      <c r="AA619" s="213"/>
      <c r="AB619" s="213"/>
      <c r="AC619" s="213"/>
      <c r="AD619" s="213"/>
      <c r="AE619" s="213"/>
      <c r="AF619" s="213"/>
      <c r="AG619" s="213" t="s">
        <v>532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20"/>
      <c r="B620" s="221"/>
      <c r="C620" s="261" t="s">
        <v>2681</v>
      </c>
      <c r="D620" s="259"/>
      <c r="E620" s="260"/>
      <c r="F620" s="222"/>
      <c r="G620" s="222"/>
      <c r="H620" s="222"/>
      <c r="I620" s="222"/>
      <c r="J620" s="222"/>
      <c r="K620" s="222"/>
      <c r="L620" s="222"/>
      <c r="M620" s="222"/>
      <c r="N620" s="222"/>
      <c r="O620" s="222"/>
      <c r="P620" s="222"/>
      <c r="Q620" s="222"/>
      <c r="R620" s="222"/>
      <c r="S620" s="222"/>
      <c r="T620" s="222"/>
      <c r="U620" s="222"/>
      <c r="V620" s="222"/>
      <c r="W620" s="222"/>
      <c r="X620" s="222"/>
      <c r="Y620" s="213"/>
      <c r="Z620" s="213"/>
      <c r="AA620" s="213"/>
      <c r="AB620" s="213"/>
      <c r="AC620" s="213"/>
      <c r="AD620" s="213"/>
      <c r="AE620" s="213"/>
      <c r="AF620" s="213"/>
      <c r="AG620" s="213" t="s">
        <v>532</v>
      </c>
      <c r="AH620" s="213">
        <v>0</v>
      </c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1" x14ac:dyDescent="0.2">
      <c r="A621" s="220"/>
      <c r="B621" s="221"/>
      <c r="C621" s="261" t="s">
        <v>1644</v>
      </c>
      <c r="D621" s="259"/>
      <c r="E621" s="260"/>
      <c r="F621" s="222"/>
      <c r="G621" s="222"/>
      <c r="H621" s="222"/>
      <c r="I621" s="222"/>
      <c r="J621" s="222"/>
      <c r="K621" s="222"/>
      <c r="L621" s="222"/>
      <c r="M621" s="222"/>
      <c r="N621" s="222"/>
      <c r="O621" s="222"/>
      <c r="P621" s="222"/>
      <c r="Q621" s="222"/>
      <c r="R621" s="222"/>
      <c r="S621" s="222"/>
      <c r="T621" s="222"/>
      <c r="U621" s="222"/>
      <c r="V621" s="222"/>
      <c r="W621" s="222"/>
      <c r="X621" s="222"/>
      <c r="Y621" s="213"/>
      <c r="Z621" s="213"/>
      <c r="AA621" s="213"/>
      <c r="AB621" s="213"/>
      <c r="AC621" s="213"/>
      <c r="AD621" s="213"/>
      <c r="AE621" s="213"/>
      <c r="AF621" s="213"/>
      <c r="AG621" s="213" t="s">
        <v>532</v>
      </c>
      <c r="AH621" s="213">
        <v>0</v>
      </c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13"/>
      <c r="BB621" s="213"/>
      <c r="BC621" s="213"/>
      <c r="BD621" s="213"/>
      <c r="BE621" s="213"/>
      <c r="BF621" s="213"/>
      <c r="BG621" s="213"/>
      <c r="BH621" s="213"/>
    </row>
    <row r="622" spans="1:60" outlineLevel="1" x14ac:dyDescent="0.2">
      <c r="A622" s="220"/>
      <c r="B622" s="221"/>
      <c r="C622" s="261" t="s">
        <v>2682</v>
      </c>
      <c r="D622" s="259"/>
      <c r="E622" s="260"/>
      <c r="F622" s="222"/>
      <c r="G622" s="222"/>
      <c r="H622" s="222"/>
      <c r="I622" s="222"/>
      <c r="J622" s="222"/>
      <c r="K622" s="222"/>
      <c r="L622" s="222"/>
      <c r="M622" s="222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13"/>
      <c r="Z622" s="213"/>
      <c r="AA622" s="213"/>
      <c r="AB622" s="213"/>
      <c r="AC622" s="213"/>
      <c r="AD622" s="213"/>
      <c r="AE622" s="213"/>
      <c r="AF622" s="213"/>
      <c r="AG622" s="213" t="s">
        <v>532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outlineLevel="1" x14ac:dyDescent="0.2">
      <c r="A623" s="220"/>
      <c r="B623" s="221"/>
      <c r="C623" s="261" t="s">
        <v>2683</v>
      </c>
      <c r="D623" s="259"/>
      <c r="E623" s="260">
        <v>1134</v>
      </c>
      <c r="F623" s="222"/>
      <c r="G623" s="222"/>
      <c r="H623" s="222"/>
      <c r="I623" s="222"/>
      <c r="J623" s="222"/>
      <c r="K623" s="222"/>
      <c r="L623" s="222"/>
      <c r="M623" s="222"/>
      <c r="N623" s="222"/>
      <c r="O623" s="222"/>
      <c r="P623" s="222"/>
      <c r="Q623" s="222"/>
      <c r="R623" s="222"/>
      <c r="S623" s="222"/>
      <c r="T623" s="222"/>
      <c r="U623" s="222"/>
      <c r="V623" s="222"/>
      <c r="W623" s="222"/>
      <c r="X623" s="222"/>
      <c r="Y623" s="213"/>
      <c r="Z623" s="213"/>
      <c r="AA623" s="213"/>
      <c r="AB623" s="213"/>
      <c r="AC623" s="213"/>
      <c r="AD623" s="213"/>
      <c r="AE623" s="213"/>
      <c r="AF623" s="213"/>
      <c r="AG623" s="213" t="s">
        <v>532</v>
      </c>
      <c r="AH623" s="213">
        <v>0</v>
      </c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ht="22.5" outlineLevel="1" x14ac:dyDescent="0.2">
      <c r="A624" s="241">
        <v>168</v>
      </c>
      <c r="B624" s="242" t="s">
        <v>2684</v>
      </c>
      <c r="C624" s="252" t="s">
        <v>2685</v>
      </c>
      <c r="D624" s="243" t="s">
        <v>511</v>
      </c>
      <c r="E624" s="244">
        <v>938</v>
      </c>
      <c r="F624" s="245"/>
      <c r="G624" s="246">
        <f>ROUND(E624*F624,2)</f>
        <v>0</v>
      </c>
      <c r="H624" s="245"/>
      <c r="I624" s="246">
        <f>ROUND(E624*H624,2)</f>
        <v>0</v>
      </c>
      <c r="J624" s="245"/>
      <c r="K624" s="246">
        <f>ROUND(E624*J624,2)</f>
        <v>0</v>
      </c>
      <c r="L624" s="246">
        <v>21</v>
      </c>
      <c r="M624" s="246">
        <f>G624*(1+L624/100)</f>
        <v>0</v>
      </c>
      <c r="N624" s="246">
        <v>0</v>
      </c>
      <c r="O624" s="246">
        <f>ROUND(E624*N624,2)</f>
        <v>0</v>
      </c>
      <c r="P624" s="246">
        <v>0.01</v>
      </c>
      <c r="Q624" s="246">
        <f>ROUND(E624*P624,2)</f>
        <v>9.3800000000000008</v>
      </c>
      <c r="R624" s="246"/>
      <c r="S624" s="246" t="s">
        <v>374</v>
      </c>
      <c r="T624" s="247" t="s">
        <v>375</v>
      </c>
      <c r="U624" s="222">
        <v>6.0999999999999999E-2</v>
      </c>
      <c r="V624" s="222">
        <f>ROUND(E624*U624,2)</f>
        <v>57.22</v>
      </c>
      <c r="W624" s="222"/>
      <c r="X624" s="222" t="s">
        <v>376</v>
      </c>
      <c r="Y624" s="213"/>
      <c r="Z624" s="213"/>
      <c r="AA624" s="213"/>
      <c r="AB624" s="213"/>
      <c r="AC624" s="213"/>
      <c r="AD624" s="213"/>
      <c r="AE624" s="213"/>
      <c r="AF624" s="213"/>
      <c r="AG624" s="213" t="s">
        <v>561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1" x14ac:dyDescent="0.2">
      <c r="A625" s="241">
        <v>169</v>
      </c>
      <c r="B625" s="242" t="s">
        <v>2686</v>
      </c>
      <c r="C625" s="252" t="s">
        <v>2687</v>
      </c>
      <c r="D625" s="243" t="s">
        <v>0</v>
      </c>
      <c r="E625" s="244">
        <v>8722.616</v>
      </c>
      <c r="F625" s="245"/>
      <c r="G625" s="246">
        <f>ROUND(E625*F625,2)</f>
        <v>0</v>
      </c>
      <c r="H625" s="245"/>
      <c r="I625" s="246">
        <f>ROUND(E625*H625,2)</f>
        <v>0</v>
      </c>
      <c r="J625" s="245"/>
      <c r="K625" s="246">
        <f>ROUND(E625*J625,2)</f>
        <v>0</v>
      </c>
      <c r="L625" s="246">
        <v>21</v>
      </c>
      <c r="M625" s="246">
        <f>G625*(1+L625/100)</f>
        <v>0</v>
      </c>
      <c r="N625" s="246">
        <v>0</v>
      </c>
      <c r="O625" s="246">
        <f>ROUND(E625*N625,2)</f>
        <v>0</v>
      </c>
      <c r="P625" s="246">
        <v>0</v>
      </c>
      <c r="Q625" s="246">
        <f>ROUND(E625*P625,2)</f>
        <v>0</v>
      </c>
      <c r="R625" s="246"/>
      <c r="S625" s="246" t="s">
        <v>374</v>
      </c>
      <c r="T625" s="247" t="s">
        <v>375</v>
      </c>
      <c r="U625" s="222">
        <v>0</v>
      </c>
      <c r="V625" s="222">
        <f>ROUND(E625*U625,2)</f>
        <v>0</v>
      </c>
      <c r="W625" s="222"/>
      <c r="X625" s="222" t="s">
        <v>376</v>
      </c>
      <c r="Y625" s="213"/>
      <c r="Z625" s="213"/>
      <c r="AA625" s="213"/>
      <c r="AB625" s="213"/>
      <c r="AC625" s="213"/>
      <c r="AD625" s="213"/>
      <c r="AE625" s="213"/>
      <c r="AF625" s="213"/>
      <c r="AG625" s="213" t="s">
        <v>561</v>
      </c>
      <c r="AH625" s="213"/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x14ac:dyDescent="0.2">
      <c r="A626" s="224" t="s">
        <v>368</v>
      </c>
      <c r="B626" s="225" t="s">
        <v>294</v>
      </c>
      <c r="C626" s="251" t="s">
        <v>295</v>
      </c>
      <c r="D626" s="226"/>
      <c r="E626" s="227"/>
      <c r="F626" s="228"/>
      <c r="G626" s="228">
        <f>SUMIF(AG627:AG697,"&lt;&gt;NOR",G627:G697)</f>
        <v>0</v>
      </c>
      <c r="H626" s="228"/>
      <c r="I626" s="228">
        <f>SUM(I627:I697)</f>
        <v>0</v>
      </c>
      <c r="J626" s="228"/>
      <c r="K626" s="228">
        <f>SUM(K627:K697)</f>
        <v>0</v>
      </c>
      <c r="L626" s="228"/>
      <c r="M626" s="228">
        <f>SUM(M627:M697)</f>
        <v>0</v>
      </c>
      <c r="N626" s="228"/>
      <c r="O626" s="228">
        <f>SUM(O627:O697)</f>
        <v>12.209999999999999</v>
      </c>
      <c r="P626" s="228"/>
      <c r="Q626" s="228">
        <f>SUM(Q627:Q697)</f>
        <v>0</v>
      </c>
      <c r="R626" s="228"/>
      <c r="S626" s="228"/>
      <c r="T626" s="229"/>
      <c r="U626" s="223"/>
      <c r="V626" s="223">
        <f>SUM(V627:V697)</f>
        <v>330.11999999999995</v>
      </c>
      <c r="W626" s="223"/>
      <c r="X626" s="223"/>
      <c r="AG626" t="s">
        <v>370</v>
      </c>
    </row>
    <row r="627" spans="1:60" outlineLevel="1" x14ac:dyDescent="0.2">
      <c r="A627" s="234">
        <v>170</v>
      </c>
      <c r="B627" s="235" t="s">
        <v>2688</v>
      </c>
      <c r="C627" s="253" t="s">
        <v>2689</v>
      </c>
      <c r="D627" s="236" t="s">
        <v>511</v>
      </c>
      <c r="E627" s="237">
        <v>525.82000000000005</v>
      </c>
      <c r="F627" s="238"/>
      <c r="G627" s="239">
        <f>ROUND(E627*F627,2)</f>
        <v>0</v>
      </c>
      <c r="H627" s="238"/>
      <c r="I627" s="239">
        <f>ROUND(E627*H627,2)</f>
        <v>0</v>
      </c>
      <c r="J627" s="238"/>
      <c r="K627" s="239">
        <f>ROUND(E627*J627,2)</f>
        <v>0</v>
      </c>
      <c r="L627" s="239">
        <v>21</v>
      </c>
      <c r="M627" s="239">
        <f>G627*(1+L627/100)</f>
        <v>0</v>
      </c>
      <c r="N627" s="239">
        <v>0</v>
      </c>
      <c r="O627" s="239">
        <f>ROUND(E627*N627,2)</f>
        <v>0</v>
      </c>
      <c r="P627" s="239">
        <v>0</v>
      </c>
      <c r="Q627" s="239">
        <f>ROUND(E627*P627,2)</f>
        <v>0</v>
      </c>
      <c r="R627" s="239"/>
      <c r="S627" s="239" t="s">
        <v>374</v>
      </c>
      <c r="T627" s="240" t="s">
        <v>375</v>
      </c>
      <c r="U627" s="222">
        <v>0.08</v>
      </c>
      <c r="V627" s="222">
        <f>ROUND(E627*U627,2)</f>
        <v>42.07</v>
      </c>
      <c r="W627" s="222"/>
      <c r="X627" s="222" t="s">
        <v>376</v>
      </c>
      <c r="Y627" s="213"/>
      <c r="Z627" s="213"/>
      <c r="AA627" s="213"/>
      <c r="AB627" s="213"/>
      <c r="AC627" s="213"/>
      <c r="AD627" s="213"/>
      <c r="AE627" s="213"/>
      <c r="AF627" s="213"/>
      <c r="AG627" s="213" t="s">
        <v>561</v>
      </c>
      <c r="AH627" s="213"/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1" x14ac:dyDescent="0.2">
      <c r="A628" s="220"/>
      <c r="B628" s="221"/>
      <c r="C628" s="261" t="s">
        <v>2100</v>
      </c>
      <c r="D628" s="259"/>
      <c r="E628" s="260"/>
      <c r="F628" s="222"/>
      <c r="G628" s="222"/>
      <c r="H628" s="222"/>
      <c r="I628" s="222"/>
      <c r="J628" s="222"/>
      <c r="K628" s="222"/>
      <c r="L628" s="222"/>
      <c r="M628" s="222"/>
      <c r="N628" s="222"/>
      <c r="O628" s="222"/>
      <c r="P628" s="222"/>
      <c r="Q628" s="222"/>
      <c r="R628" s="222"/>
      <c r="S628" s="222"/>
      <c r="T628" s="222"/>
      <c r="U628" s="222"/>
      <c r="V628" s="222"/>
      <c r="W628" s="222"/>
      <c r="X628" s="222"/>
      <c r="Y628" s="213"/>
      <c r="Z628" s="213"/>
      <c r="AA628" s="213"/>
      <c r="AB628" s="213"/>
      <c r="AC628" s="213"/>
      <c r="AD628" s="213"/>
      <c r="AE628" s="213"/>
      <c r="AF628" s="213"/>
      <c r="AG628" s="213" t="s">
        <v>532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1" x14ac:dyDescent="0.2">
      <c r="A629" s="220"/>
      <c r="B629" s="221"/>
      <c r="C629" s="261" t="s">
        <v>2627</v>
      </c>
      <c r="D629" s="259"/>
      <c r="E629" s="260"/>
      <c r="F629" s="222"/>
      <c r="G629" s="222"/>
      <c r="H629" s="222"/>
      <c r="I629" s="222"/>
      <c r="J629" s="222"/>
      <c r="K629" s="222"/>
      <c r="L629" s="222"/>
      <c r="M629" s="222"/>
      <c r="N629" s="222"/>
      <c r="O629" s="222"/>
      <c r="P629" s="222"/>
      <c r="Q629" s="222"/>
      <c r="R629" s="222"/>
      <c r="S629" s="222"/>
      <c r="T629" s="222"/>
      <c r="U629" s="222"/>
      <c r="V629" s="222"/>
      <c r="W629" s="222"/>
      <c r="X629" s="222"/>
      <c r="Y629" s="213"/>
      <c r="Z629" s="213"/>
      <c r="AA629" s="213"/>
      <c r="AB629" s="213"/>
      <c r="AC629" s="213"/>
      <c r="AD629" s="213"/>
      <c r="AE629" s="213"/>
      <c r="AF629" s="213"/>
      <c r="AG629" s="213" t="s">
        <v>532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1" x14ac:dyDescent="0.2">
      <c r="A630" s="220"/>
      <c r="B630" s="221"/>
      <c r="C630" s="261" t="s">
        <v>2690</v>
      </c>
      <c r="D630" s="259"/>
      <c r="E630" s="260"/>
      <c r="F630" s="222"/>
      <c r="G630" s="222"/>
      <c r="H630" s="222"/>
      <c r="I630" s="222"/>
      <c r="J630" s="222"/>
      <c r="K630" s="222"/>
      <c r="L630" s="222"/>
      <c r="M630" s="222"/>
      <c r="N630" s="222"/>
      <c r="O630" s="222"/>
      <c r="P630" s="222"/>
      <c r="Q630" s="222"/>
      <c r="R630" s="222"/>
      <c r="S630" s="222"/>
      <c r="T630" s="222"/>
      <c r="U630" s="222"/>
      <c r="V630" s="222"/>
      <c r="W630" s="222"/>
      <c r="X630" s="222"/>
      <c r="Y630" s="213"/>
      <c r="Z630" s="213"/>
      <c r="AA630" s="213"/>
      <c r="AB630" s="213"/>
      <c r="AC630" s="213"/>
      <c r="AD630" s="213"/>
      <c r="AE630" s="213"/>
      <c r="AF630" s="213"/>
      <c r="AG630" s="213" t="s">
        <v>532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1" x14ac:dyDescent="0.2">
      <c r="A631" s="220"/>
      <c r="B631" s="221"/>
      <c r="C631" s="261" t="s">
        <v>2691</v>
      </c>
      <c r="D631" s="259"/>
      <c r="E631" s="260"/>
      <c r="F631" s="222"/>
      <c r="G631" s="222"/>
      <c r="H631" s="222"/>
      <c r="I631" s="222"/>
      <c r="J631" s="222"/>
      <c r="K631" s="222"/>
      <c r="L631" s="222"/>
      <c r="M631" s="222"/>
      <c r="N631" s="222"/>
      <c r="O631" s="222"/>
      <c r="P631" s="222"/>
      <c r="Q631" s="222"/>
      <c r="R631" s="222"/>
      <c r="S631" s="222"/>
      <c r="T631" s="222"/>
      <c r="U631" s="222"/>
      <c r="V631" s="222"/>
      <c r="W631" s="222"/>
      <c r="X631" s="222"/>
      <c r="Y631" s="213"/>
      <c r="Z631" s="213"/>
      <c r="AA631" s="213"/>
      <c r="AB631" s="213"/>
      <c r="AC631" s="213"/>
      <c r="AD631" s="213"/>
      <c r="AE631" s="213"/>
      <c r="AF631" s="213"/>
      <c r="AG631" s="213" t="s">
        <v>532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1" x14ac:dyDescent="0.2">
      <c r="A632" s="220"/>
      <c r="B632" s="221"/>
      <c r="C632" s="261" t="s">
        <v>2692</v>
      </c>
      <c r="D632" s="259"/>
      <c r="E632" s="260"/>
      <c r="F632" s="222"/>
      <c r="G632" s="222"/>
      <c r="H632" s="222"/>
      <c r="I632" s="222"/>
      <c r="J632" s="222"/>
      <c r="K632" s="222"/>
      <c r="L632" s="222"/>
      <c r="M632" s="222"/>
      <c r="N632" s="222"/>
      <c r="O632" s="222"/>
      <c r="P632" s="222"/>
      <c r="Q632" s="222"/>
      <c r="R632" s="222"/>
      <c r="S632" s="222"/>
      <c r="T632" s="222"/>
      <c r="U632" s="222"/>
      <c r="V632" s="222"/>
      <c r="W632" s="222"/>
      <c r="X632" s="222"/>
      <c r="Y632" s="213"/>
      <c r="Z632" s="213"/>
      <c r="AA632" s="213"/>
      <c r="AB632" s="213"/>
      <c r="AC632" s="213"/>
      <c r="AD632" s="213"/>
      <c r="AE632" s="213"/>
      <c r="AF632" s="213"/>
      <c r="AG632" s="213" t="s">
        <v>532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1" x14ac:dyDescent="0.2">
      <c r="A633" s="220"/>
      <c r="B633" s="221"/>
      <c r="C633" s="261" t="s">
        <v>2693</v>
      </c>
      <c r="D633" s="259"/>
      <c r="E633" s="260">
        <v>525.82000000000005</v>
      </c>
      <c r="F633" s="222"/>
      <c r="G633" s="222"/>
      <c r="H633" s="222"/>
      <c r="I633" s="222"/>
      <c r="J633" s="222"/>
      <c r="K633" s="222"/>
      <c r="L633" s="222"/>
      <c r="M633" s="222"/>
      <c r="N633" s="222"/>
      <c r="O633" s="222"/>
      <c r="P633" s="222"/>
      <c r="Q633" s="222"/>
      <c r="R633" s="222"/>
      <c r="S633" s="222"/>
      <c r="T633" s="222"/>
      <c r="U633" s="222"/>
      <c r="V633" s="222"/>
      <c r="W633" s="222"/>
      <c r="X633" s="222"/>
      <c r="Y633" s="213"/>
      <c r="Z633" s="213"/>
      <c r="AA633" s="213"/>
      <c r="AB633" s="213"/>
      <c r="AC633" s="213"/>
      <c r="AD633" s="213"/>
      <c r="AE633" s="213"/>
      <c r="AF633" s="213"/>
      <c r="AG633" s="213" t="s">
        <v>532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1" x14ac:dyDescent="0.2">
      <c r="A634" s="234">
        <v>171</v>
      </c>
      <c r="B634" s="235" t="s">
        <v>2694</v>
      </c>
      <c r="C634" s="253" t="s">
        <v>2695</v>
      </c>
      <c r="D634" s="236" t="s">
        <v>511</v>
      </c>
      <c r="E634" s="237">
        <v>552.11099999999999</v>
      </c>
      <c r="F634" s="238"/>
      <c r="G634" s="239">
        <f>ROUND(E634*F634,2)</f>
        <v>0</v>
      </c>
      <c r="H634" s="238"/>
      <c r="I634" s="239">
        <f>ROUND(E634*H634,2)</f>
        <v>0</v>
      </c>
      <c r="J634" s="238"/>
      <c r="K634" s="239">
        <f>ROUND(E634*J634,2)</f>
        <v>0</v>
      </c>
      <c r="L634" s="239">
        <v>21</v>
      </c>
      <c r="M634" s="239">
        <f>G634*(1+L634/100)</f>
        <v>0</v>
      </c>
      <c r="N634" s="239">
        <v>3.5000000000000001E-3</v>
      </c>
      <c r="O634" s="239">
        <f>ROUND(E634*N634,2)</f>
        <v>1.93</v>
      </c>
      <c r="P634" s="239">
        <v>0</v>
      </c>
      <c r="Q634" s="239">
        <f>ROUND(E634*P634,2)</f>
        <v>0</v>
      </c>
      <c r="R634" s="239"/>
      <c r="S634" s="239" t="s">
        <v>374</v>
      </c>
      <c r="T634" s="240" t="s">
        <v>375</v>
      </c>
      <c r="U634" s="222">
        <v>0</v>
      </c>
      <c r="V634" s="222">
        <f>ROUND(E634*U634,2)</f>
        <v>0</v>
      </c>
      <c r="W634" s="222"/>
      <c r="X634" s="222" t="s">
        <v>587</v>
      </c>
      <c r="Y634" s="213"/>
      <c r="Z634" s="213"/>
      <c r="AA634" s="213"/>
      <c r="AB634" s="213"/>
      <c r="AC634" s="213"/>
      <c r="AD634" s="213"/>
      <c r="AE634" s="213"/>
      <c r="AF634" s="213"/>
      <c r="AG634" s="213" t="s">
        <v>588</v>
      </c>
      <c r="AH634" s="213"/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1" x14ac:dyDescent="0.2">
      <c r="A635" s="220"/>
      <c r="B635" s="221"/>
      <c r="C635" s="261" t="s">
        <v>2696</v>
      </c>
      <c r="D635" s="259"/>
      <c r="E635" s="260"/>
      <c r="F635" s="222"/>
      <c r="G635" s="222"/>
      <c r="H635" s="222"/>
      <c r="I635" s="222"/>
      <c r="J635" s="222"/>
      <c r="K635" s="222"/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  <c r="W635" s="222"/>
      <c r="X635" s="222"/>
      <c r="Y635" s="213"/>
      <c r="Z635" s="213"/>
      <c r="AA635" s="213"/>
      <c r="AB635" s="213"/>
      <c r="AC635" s="213"/>
      <c r="AD635" s="213"/>
      <c r="AE635" s="213"/>
      <c r="AF635" s="213"/>
      <c r="AG635" s="213" t="s">
        <v>532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1" x14ac:dyDescent="0.2">
      <c r="A636" s="220"/>
      <c r="B636" s="221"/>
      <c r="C636" s="261" t="s">
        <v>2697</v>
      </c>
      <c r="D636" s="259"/>
      <c r="E636" s="260">
        <v>552.11</v>
      </c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13"/>
      <c r="Z636" s="213"/>
      <c r="AA636" s="213"/>
      <c r="AB636" s="213"/>
      <c r="AC636" s="213"/>
      <c r="AD636" s="213"/>
      <c r="AE636" s="213"/>
      <c r="AF636" s="213"/>
      <c r="AG636" s="213" t="s">
        <v>532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1" x14ac:dyDescent="0.2">
      <c r="A637" s="234">
        <v>172</v>
      </c>
      <c r="B637" s="235" t="s">
        <v>2688</v>
      </c>
      <c r="C637" s="253" t="s">
        <v>2689</v>
      </c>
      <c r="D637" s="236" t="s">
        <v>511</v>
      </c>
      <c r="E637" s="237">
        <v>4.83</v>
      </c>
      <c r="F637" s="238"/>
      <c r="G637" s="239">
        <f>ROUND(E637*F637,2)</f>
        <v>0</v>
      </c>
      <c r="H637" s="238"/>
      <c r="I637" s="239">
        <f>ROUND(E637*H637,2)</f>
        <v>0</v>
      </c>
      <c r="J637" s="238"/>
      <c r="K637" s="239">
        <f>ROUND(E637*J637,2)</f>
        <v>0</v>
      </c>
      <c r="L637" s="239">
        <v>21</v>
      </c>
      <c r="M637" s="239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39"/>
      <c r="S637" s="239" t="s">
        <v>374</v>
      </c>
      <c r="T637" s="240" t="s">
        <v>375</v>
      </c>
      <c r="U637" s="222">
        <v>0.08</v>
      </c>
      <c r="V637" s="222">
        <f>ROUND(E637*U637,2)</f>
        <v>0.39</v>
      </c>
      <c r="W637" s="222"/>
      <c r="X637" s="222" t="s">
        <v>376</v>
      </c>
      <c r="Y637" s="213"/>
      <c r="Z637" s="213"/>
      <c r="AA637" s="213"/>
      <c r="AB637" s="213"/>
      <c r="AC637" s="213"/>
      <c r="AD637" s="213"/>
      <c r="AE637" s="213"/>
      <c r="AF637" s="213"/>
      <c r="AG637" s="213" t="s">
        <v>561</v>
      </c>
      <c r="AH637" s="213"/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1" x14ac:dyDescent="0.2">
      <c r="A638" s="220"/>
      <c r="B638" s="221"/>
      <c r="C638" s="261" t="s">
        <v>2159</v>
      </c>
      <c r="D638" s="259"/>
      <c r="E638" s="260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13"/>
      <c r="Z638" s="213"/>
      <c r="AA638" s="213"/>
      <c r="AB638" s="213"/>
      <c r="AC638" s="213"/>
      <c r="AD638" s="213"/>
      <c r="AE638" s="213"/>
      <c r="AF638" s="213"/>
      <c r="AG638" s="213" t="s">
        <v>532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1" x14ac:dyDescent="0.2">
      <c r="A639" s="220"/>
      <c r="B639" s="221"/>
      <c r="C639" s="261" t="s">
        <v>2402</v>
      </c>
      <c r="D639" s="259"/>
      <c r="E639" s="260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13"/>
      <c r="Z639" s="213"/>
      <c r="AA639" s="213"/>
      <c r="AB639" s="213"/>
      <c r="AC639" s="213"/>
      <c r="AD639" s="213"/>
      <c r="AE639" s="213"/>
      <c r="AF639" s="213"/>
      <c r="AG639" s="213" t="s">
        <v>532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1" x14ac:dyDescent="0.2">
      <c r="A640" s="220"/>
      <c r="B640" s="221"/>
      <c r="C640" s="261" t="s">
        <v>2698</v>
      </c>
      <c r="D640" s="259"/>
      <c r="E640" s="260">
        <v>4.83</v>
      </c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13"/>
      <c r="Z640" s="213"/>
      <c r="AA640" s="213"/>
      <c r="AB640" s="213"/>
      <c r="AC640" s="213"/>
      <c r="AD640" s="213"/>
      <c r="AE640" s="213"/>
      <c r="AF640" s="213"/>
      <c r="AG640" s="213" t="s">
        <v>532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ht="22.5" outlineLevel="1" x14ac:dyDescent="0.2">
      <c r="A641" s="234">
        <v>173</v>
      </c>
      <c r="B641" s="235" t="s">
        <v>2699</v>
      </c>
      <c r="C641" s="253" t="s">
        <v>2700</v>
      </c>
      <c r="D641" s="236" t="s">
        <v>511</v>
      </c>
      <c r="E641" s="237">
        <v>5.0720000000000001</v>
      </c>
      <c r="F641" s="238"/>
      <c r="G641" s="239">
        <f>ROUND(E641*F641,2)</f>
        <v>0</v>
      </c>
      <c r="H641" s="238"/>
      <c r="I641" s="239">
        <f>ROUND(E641*H641,2)</f>
        <v>0</v>
      </c>
      <c r="J641" s="238"/>
      <c r="K641" s="239">
        <f>ROUND(E641*J641,2)</f>
        <v>0</v>
      </c>
      <c r="L641" s="239">
        <v>21</v>
      </c>
      <c r="M641" s="239">
        <f>G641*(1+L641/100)</f>
        <v>0</v>
      </c>
      <c r="N641" s="239">
        <v>1.75E-3</v>
      </c>
      <c r="O641" s="239">
        <f>ROUND(E641*N641,2)</f>
        <v>0.01</v>
      </c>
      <c r="P641" s="239">
        <v>0</v>
      </c>
      <c r="Q641" s="239">
        <f>ROUND(E641*P641,2)</f>
        <v>0</v>
      </c>
      <c r="R641" s="239"/>
      <c r="S641" s="239" t="s">
        <v>374</v>
      </c>
      <c r="T641" s="240" t="s">
        <v>375</v>
      </c>
      <c r="U641" s="222">
        <v>0</v>
      </c>
      <c r="V641" s="222">
        <f>ROUND(E641*U641,2)</f>
        <v>0</v>
      </c>
      <c r="W641" s="222"/>
      <c r="X641" s="222" t="s">
        <v>587</v>
      </c>
      <c r="Y641" s="213"/>
      <c r="Z641" s="213"/>
      <c r="AA641" s="213"/>
      <c r="AB641" s="213"/>
      <c r="AC641" s="213"/>
      <c r="AD641" s="213"/>
      <c r="AE641" s="213"/>
      <c r="AF641" s="213"/>
      <c r="AG641" s="213" t="s">
        <v>588</v>
      </c>
      <c r="AH641" s="213"/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outlineLevel="1" x14ac:dyDescent="0.2">
      <c r="A642" s="220"/>
      <c r="B642" s="221"/>
      <c r="C642" s="261" t="s">
        <v>2701</v>
      </c>
      <c r="D642" s="259"/>
      <c r="E642" s="260"/>
      <c r="F642" s="222"/>
      <c r="G642" s="222"/>
      <c r="H642" s="222"/>
      <c r="I642" s="222"/>
      <c r="J642" s="222"/>
      <c r="K642" s="222"/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  <c r="W642" s="222"/>
      <c r="X642" s="222"/>
      <c r="Y642" s="213"/>
      <c r="Z642" s="213"/>
      <c r="AA642" s="213"/>
      <c r="AB642" s="213"/>
      <c r="AC642" s="213"/>
      <c r="AD642" s="213"/>
      <c r="AE642" s="213"/>
      <c r="AF642" s="213"/>
      <c r="AG642" s="213" t="s">
        <v>532</v>
      </c>
      <c r="AH642" s="213">
        <v>0</v>
      </c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1" x14ac:dyDescent="0.2">
      <c r="A643" s="220"/>
      <c r="B643" s="221"/>
      <c r="C643" s="261" t="s">
        <v>2702</v>
      </c>
      <c r="D643" s="259"/>
      <c r="E643" s="260">
        <v>5.07</v>
      </c>
      <c r="F643" s="222"/>
      <c r="G643" s="222"/>
      <c r="H643" s="222"/>
      <c r="I643" s="222"/>
      <c r="J643" s="222"/>
      <c r="K643" s="222"/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  <c r="W643" s="222"/>
      <c r="X643" s="222"/>
      <c r="Y643" s="213"/>
      <c r="Z643" s="213"/>
      <c r="AA643" s="213"/>
      <c r="AB643" s="213"/>
      <c r="AC643" s="213"/>
      <c r="AD643" s="213"/>
      <c r="AE643" s="213"/>
      <c r="AF643" s="213"/>
      <c r="AG643" s="213" t="s">
        <v>532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1" x14ac:dyDescent="0.2">
      <c r="A644" s="234">
        <v>174</v>
      </c>
      <c r="B644" s="235" t="s">
        <v>2688</v>
      </c>
      <c r="C644" s="253" t="s">
        <v>2689</v>
      </c>
      <c r="D644" s="236" t="s">
        <v>511</v>
      </c>
      <c r="E644" s="237">
        <v>35.729999999999997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9">
        <v>0</v>
      </c>
      <c r="O644" s="239">
        <f>ROUND(E644*N644,2)</f>
        <v>0</v>
      </c>
      <c r="P644" s="239">
        <v>0</v>
      </c>
      <c r="Q644" s="239">
        <f>ROUND(E644*P644,2)</f>
        <v>0</v>
      </c>
      <c r="R644" s="239"/>
      <c r="S644" s="239" t="s">
        <v>374</v>
      </c>
      <c r="T644" s="240" t="s">
        <v>375</v>
      </c>
      <c r="U644" s="222">
        <v>0.08</v>
      </c>
      <c r="V644" s="222">
        <f>ROUND(E644*U644,2)</f>
        <v>2.86</v>
      </c>
      <c r="W644" s="222"/>
      <c r="X644" s="222" t="s">
        <v>376</v>
      </c>
      <c r="Y644" s="213"/>
      <c r="Z644" s="213"/>
      <c r="AA644" s="213"/>
      <c r="AB644" s="213"/>
      <c r="AC644" s="213"/>
      <c r="AD644" s="213"/>
      <c r="AE644" s="213"/>
      <c r="AF644" s="213"/>
      <c r="AG644" s="213" t="s">
        <v>561</v>
      </c>
      <c r="AH644" s="213"/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1" x14ac:dyDescent="0.2">
      <c r="A645" s="220"/>
      <c r="B645" s="221"/>
      <c r="C645" s="261" t="s">
        <v>2159</v>
      </c>
      <c r="D645" s="259"/>
      <c r="E645" s="260"/>
      <c r="F645" s="222"/>
      <c r="G645" s="222"/>
      <c r="H645" s="222"/>
      <c r="I645" s="222"/>
      <c r="J645" s="222"/>
      <c r="K645" s="222"/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  <c r="W645" s="222"/>
      <c r="X645" s="222"/>
      <c r="Y645" s="213"/>
      <c r="Z645" s="213"/>
      <c r="AA645" s="213"/>
      <c r="AB645" s="213"/>
      <c r="AC645" s="213"/>
      <c r="AD645" s="213"/>
      <c r="AE645" s="213"/>
      <c r="AF645" s="213"/>
      <c r="AG645" s="213" t="s">
        <v>532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1" x14ac:dyDescent="0.2">
      <c r="A646" s="220"/>
      <c r="B646" s="221"/>
      <c r="C646" s="261" t="s">
        <v>2628</v>
      </c>
      <c r="D646" s="259"/>
      <c r="E646" s="260"/>
      <c r="F646" s="222"/>
      <c r="G646" s="222"/>
      <c r="H646" s="222"/>
      <c r="I646" s="222"/>
      <c r="J646" s="222"/>
      <c r="K646" s="222"/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  <c r="W646" s="222"/>
      <c r="X646" s="222"/>
      <c r="Y646" s="213"/>
      <c r="Z646" s="213"/>
      <c r="AA646" s="213"/>
      <c r="AB646" s="213"/>
      <c r="AC646" s="213"/>
      <c r="AD646" s="213"/>
      <c r="AE646" s="213"/>
      <c r="AF646" s="213"/>
      <c r="AG646" s="213" t="s">
        <v>532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1" x14ac:dyDescent="0.2">
      <c r="A647" s="220"/>
      <c r="B647" s="221"/>
      <c r="C647" s="261" t="s">
        <v>2403</v>
      </c>
      <c r="D647" s="259"/>
      <c r="E647" s="260"/>
      <c r="F647" s="222"/>
      <c r="G647" s="222"/>
      <c r="H647" s="222"/>
      <c r="I647" s="222"/>
      <c r="J647" s="222"/>
      <c r="K647" s="222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  <c r="W647" s="222"/>
      <c r="X647" s="222"/>
      <c r="Y647" s="213"/>
      <c r="Z647" s="213"/>
      <c r="AA647" s="213"/>
      <c r="AB647" s="213"/>
      <c r="AC647" s="213"/>
      <c r="AD647" s="213"/>
      <c r="AE647" s="213"/>
      <c r="AF647" s="213"/>
      <c r="AG647" s="213" t="s">
        <v>532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1" x14ac:dyDescent="0.2">
      <c r="A648" s="220"/>
      <c r="B648" s="221"/>
      <c r="C648" s="261" t="s">
        <v>2703</v>
      </c>
      <c r="D648" s="259"/>
      <c r="E648" s="260">
        <v>35.729999999999997</v>
      </c>
      <c r="F648" s="222"/>
      <c r="G648" s="222"/>
      <c r="H648" s="222"/>
      <c r="I648" s="222"/>
      <c r="J648" s="222"/>
      <c r="K648" s="22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  <c r="W648" s="222"/>
      <c r="X648" s="222"/>
      <c r="Y648" s="213"/>
      <c r="Z648" s="213"/>
      <c r="AA648" s="213"/>
      <c r="AB648" s="213"/>
      <c r="AC648" s="213"/>
      <c r="AD648" s="213"/>
      <c r="AE648" s="213"/>
      <c r="AF648" s="213"/>
      <c r="AG648" s="213" t="s">
        <v>532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1" x14ac:dyDescent="0.2">
      <c r="A649" s="234">
        <v>175</v>
      </c>
      <c r="B649" s="235" t="s">
        <v>2704</v>
      </c>
      <c r="C649" s="253" t="s">
        <v>2705</v>
      </c>
      <c r="D649" s="236" t="s">
        <v>511</v>
      </c>
      <c r="E649" s="237">
        <v>39.302999999999997</v>
      </c>
      <c r="F649" s="238"/>
      <c r="G649" s="239">
        <f>ROUND(E649*F649,2)</f>
        <v>0</v>
      </c>
      <c r="H649" s="238"/>
      <c r="I649" s="239">
        <f>ROUND(E649*H649,2)</f>
        <v>0</v>
      </c>
      <c r="J649" s="238"/>
      <c r="K649" s="239">
        <f>ROUND(E649*J649,2)</f>
        <v>0</v>
      </c>
      <c r="L649" s="239">
        <v>21</v>
      </c>
      <c r="M649" s="239">
        <f>G649*(1+L649/100)</f>
        <v>0</v>
      </c>
      <c r="N649" s="239">
        <v>4.0999999999999999E-4</v>
      </c>
      <c r="O649" s="239">
        <f>ROUND(E649*N649,2)</f>
        <v>0.02</v>
      </c>
      <c r="P649" s="239">
        <v>0</v>
      </c>
      <c r="Q649" s="239">
        <f>ROUND(E649*P649,2)</f>
        <v>0</v>
      </c>
      <c r="R649" s="239"/>
      <c r="S649" s="239" t="s">
        <v>374</v>
      </c>
      <c r="T649" s="240" t="s">
        <v>375</v>
      </c>
      <c r="U649" s="222">
        <v>0</v>
      </c>
      <c r="V649" s="222">
        <f>ROUND(E649*U649,2)</f>
        <v>0</v>
      </c>
      <c r="W649" s="222"/>
      <c r="X649" s="222" t="s">
        <v>587</v>
      </c>
      <c r="Y649" s="213"/>
      <c r="Z649" s="213"/>
      <c r="AA649" s="213"/>
      <c r="AB649" s="213"/>
      <c r="AC649" s="213"/>
      <c r="AD649" s="213"/>
      <c r="AE649" s="213"/>
      <c r="AF649" s="213"/>
      <c r="AG649" s="213" t="s">
        <v>588</v>
      </c>
      <c r="AH649" s="213"/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1" x14ac:dyDescent="0.2">
      <c r="A650" s="220"/>
      <c r="B650" s="221"/>
      <c r="C650" s="261" t="s">
        <v>2706</v>
      </c>
      <c r="D650" s="259"/>
      <c r="E650" s="260"/>
      <c r="F650" s="222"/>
      <c r="G650" s="222"/>
      <c r="H650" s="222"/>
      <c r="I650" s="222"/>
      <c r="J650" s="222"/>
      <c r="K650" s="222"/>
      <c r="L650" s="222"/>
      <c r="M650" s="222"/>
      <c r="N650" s="222"/>
      <c r="O650" s="222"/>
      <c r="P650" s="222"/>
      <c r="Q650" s="222"/>
      <c r="R650" s="222"/>
      <c r="S650" s="222"/>
      <c r="T650" s="222"/>
      <c r="U650" s="222"/>
      <c r="V650" s="222"/>
      <c r="W650" s="222"/>
      <c r="X650" s="222"/>
      <c r="Y650" s="213"/>
      <c r="Z650" s="213"/>
      <c r="AA650" s="213"/>
      <c r="AB650" s="213"/>
      <c r="AC650" s="213"/>
      <c r="AD650" s="213"/>
      <c r="AE650" s="213"/>
      <c r="AF650" s="213"/>
      <c r="AG650" s="213" t="s">
        <v>532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1" x14ac:dyDescent="0.2">
      <c r="A651" s="220"/>
      <c r="B651" s="221"/>
      <c r="C651" s="261" t="s">
        <v>2707</v>
      </c>
      <c r="D651" s="259"/>
      <c r="E651" s="260">
        <v>39.299999999999997</v>
      </c>
      <c r="F651" s="222"/>
      <c r="G651" s="222"/>
      <c r="H651" s="222"/>
      <c r="I651" s="222"/>
      <c r="J651" s="222"/>
      <c r="K651" s="222"/>
      <c r="L651" s="222"/>
      <c r="M651" s="222"/>
      <c r="N651" s="222"/>
      <c r="O651" s="222"/>
      <c r="P651" s="222"/>
      <c r="Q651" s="222"/>
      <c r="R651" s="222"/>
      <c r="S651" s="222"/>
      <c r="T651" s="222"/>
      <c r="U651" s="222"/>
      <c r="V651" s="222"/>
      <c r="W651" s="222"/>
      <c r="X651" s="222"/>
      <c r="Y651" s="213"/>
      <c r="Z651" s="213"/>
      <c r="AA651" s="213"/>
      <c r="AB651" s="213"/>
      <c r="AC651" s="213"/>
      <c r="AD651" s="213"/>
      <c r="AE651" s="213"/>
      <c r="AF651" s="213"/>
      <c r="AG651" s="213" t="s">
        <v>532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outlineLevel="1" x14ac:dyDescent="0.2">
      <c r="A652" s="234">
        <v>176</v>
      </c>
      <c r="B652" s="235" t="s">
        <v>2708</v>
      </c>
      <c r="C652" s="253" t="s">
        <v>2709</v>
      </c>
      <c r="D652" s="236" t="s">
        <v>511</v>
      </c>
      <c r="E652" s="237">
        <v>718.22</v>
      </c>
      <c r="F652" s="238"/>
      <c r="G652" s="239">
        <f>ROUND(E652*F652,2)</f>
        <v>0</v>
      </c>
      <c r="H652" s="238"/>
      <c r="I652" s="239">
        <f>ROUND(E652*H652,2)</f>
        <v>0</v>
      </c>
      <c r="J652" s="238"/>
      <c r="K652" s="239">
        <f>ROUND(E652*J652,2)</f>
        <v>0</v>
      </c>
      <c r="L652" s="239">
        <v>21</v>
      </c>
      <c r="M652" s="239">
        <f>G652*(1+L652/100)</f>
        <v>0</v>
      </c>
      <c r="N652" s="239">
        <v>0</v>
      </c>
      <c r="O652" s="239">
        <f>ROUND(E652*N652,2)</f>
        <v>0</v>
      </c>
      <c r="P652" s="239">
        <v>0</v>
      </c>
      <c r="Q652" s="239">
        <f>ROUND(E652*P652,2)</f>
        <v>0</v>
      </c>
      <c r="R652" s="239"/>
      <c r="S652" s="239" t="s">
        <v>374</v>
      </c>
      <c r="T652" s="240" t="s">
        <v>375</v>
      </c>
      <c r="U652" s="222">
        <v>0.15</v>
      </c>
      <c r="V652" s="222">
        <f>ROUND(E652*U652,2)</f>
        <v>107.73</v>
      </c>
      <c r="W652" s="222"/>
      <c r="X652" s="222" t="s">
        <v>376</v>
      </c>
      <c r="Y652" s="213"/>
      <c r="Z652" s="213"/>
      <c r="AA652" s="213"/>
      <c r="AB652" s="213"/>
      <c r="AC652" s="213"/>
      <c r="AD652" s="213"/>
      <c r="AE652" s="213"/>
      <c r="AF652" s="213"/>
      <c r="AG652" s="213" t="s">
        <v>561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1" x14ac:dyDescent="0.2">
      <c r="A653" s="220"/>
      <c r="B653" s="221"/>
      <c r="C653" s="261" t="s">
        <v>2100</v>
      </c>
      <c r="D653" s="259"/>
      <c r="E653" s="260"/>
      <c r="F653" s="222"/>
      <c r="G653" s="222"/>
      <c r="H653" s="222"/>
      <c r="I653" s="222"/>
      <c r="J653" s="222"/>
      <c r="K653" s="222"/>
      <c r="L653" s="222"/>
      <c r="M653" s="222"/>
      <c r="N653" s="222"/>
      <c r="O653" s="222"/>
      <c r="P653" s="222"/>
      <c r="Q653" s="222"/>
      <c r="R653" s="222"/>
      <c r="S653" s="222"/>
      <c r="T653" s="222"/>
      <c r="U653" s="222"/>
      <c r="V653" s="222"/>
      <c r="W653" s="222"/>
      <c r="X653" s="222"/>
      <c r="Y653" s="213"/>
      <c r="Z653" s="213"/>
      <c r="AA653" s="213"/>
      <c r="AB653" s="213"/>
      <c r="AC653" s="213"/>
      <c r="AD653" s="213"/>
      <c r="AE653" s="213"/>
      <c r="AF653" s="213"/>
      <c r="AG653" s="213" t="s">
        <v>532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1" x14ac:dyDescent="0.2">
      <c r="A654" s="220"/>
      <c r="B654" s="221"/>
      <c r="C654" s="261" t="s">
        <v>2710</v>
      </c>
      <c r="D654" s="259"/>
      <c r="E654" s="260"/>
      <c r="F654" s="222"/>
      <c r="G654" s="222"/>
      <c r="H654" s="222"/>
      <c r="I654" s="222"/>
      <c r="J654" s="222"/>
      <c r="K654" s="222"/>
      <c r="L654" s="222"/>
      <c r="M654" s="222"/>
      <c r="N654" s="222"/>
      <c r="O654" s="222"/>
      <c r="P654" s="222"/>
      <c r="Q654" s="222"/>
      <c r="R654" s="222"/>
      <c r="S654" s="222"/>
      <c r="T654" s="222"/>
      <c r="U654" s="222"/>
      <c r="V654" s="222"/>
      <c r="W654" s="222"/>
      <c r="X654" s="222"/>
      <c r="Y654" s="213"/>
      <c r="Z654" s="213"/>
      <c r="AA654" s="213"/>
      <c r="AB654" s="213"/>
      <c r="AC654" s="213"/>
      <c r="AD654" s="213"/>
      <c r="AE654" s="213"/>
      <c r="AF654" s="213"/>
      <c r="AG654" s="213" t="s">
        <v>532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outlineLevel="1" x14ac:dyDescent="0.2">
      <c r="A655" s="220"/>
      <c r="B655" s="221"/>
      <c r="C655" s="261" t="s">
        <v>2412</v>
      </c>
      <c r="D655" s="259"/>
      <c r="E655" s="260">
        <v>718.22</v>
      </c>
      <c r="F655" s="222"/>
      <c r="G655" s="222"/>
      <c r="H655" s="222"/>
      <c r="I655" s="222"/>
      <c r="J655" s="222"/>
      <c r="K655" s="222"/>
      <c r="L655" s="222"/>
      <c r="M655" s="222"/>
      <c r="N655" s="222"/>
      <c r="O655" s="222"/>
      <c r="P655" s="222"/>
      <c r="Q655" s="222"/>
      <c r="R655" s="222"/>
      <c r="S655" s="222"/>
      <c r="T655" s="222"/>
      <c r="U655" s="222"/>
      <c r="V655" s="222"/>
      <c r="W655" s="222"/>
      <c r="X655" s="222"/>
      <c r="Y655" s="213"/>
      <c r="Z655" s="213"/>
      <c r="AA655" s="213"/>
      <c r="AB655" s="213"/>
      <c r="AC655" s="213"/>
      <c r="AD655" s="213"/>
      <c r="AE655" s="213"/>
      <c r="AF655" s="213"/>
      <c r="AG655" s="213" t="s">
        <v>532</v>
      </c>
      <c r="AH655" s="213">
        <v>0</v>
      </c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1" x14ac:dyDescent="0.2">
      <c r="A656" s="234">
        <v>177</v>
      </c>
      <c r="B656" s="235" t="s">
        <v>2711</v>
      </c>
      <c r="C656" s="253" t="s">
        <v>2712</v>
      </c>
      <c r="D656" s="236" t="s">
        <v>511</v>
      </c>
      <c r="E656" s="237">
        <v>1580.0840000000001</v>
      </c>
      <c r="F656" s="238"/>
      <c r="G656" s="239">
        <f>ROUND(E656*F656,2)</f>
        <v>0</v>
      </c>
      <c r="H656" s="238"/>
      <c r="I656" s="239">
        <f>ROUND(E656*H656,2)</f>
        <v>0</v>
      </c>
      <c r="J656" s="238"/>
      <c r="K656" s="239">
        <f>ROUND(E656*J656,2)</f>
        <v>0</v>
      </c>
      <c r="L656" s="239">
        <v>21</v>
      </c>
      <c r="M656" s="239">
        <f>G656*(1+L656/100)</f>
        <v>0</v>
      </c>
      <c r="N656" s="239">
        <v>3.65E-3</v>
      </c>
      <c r="O656" s="239">
        <f>ROUND(E656*N656,2)</f>
        <v>5.77</v>
      </c>
      <c r="P656" s="239">
        <v>0</v>
      </c>
      <c r="Q656" s="239">
        <f>ROUND(E656*P656,2)</f>
        <v>0</v>
      </c>
      <c r="R656" s="239"/>
      <c r="S656" s="239" t="s">
        <v>374</v>
      </c>
      <c r="T656" s="240" t="s">
        <v>375</v>
      </c>
      <c r="U656" s="222">
        <v>0</v>
      </c>
      <c r="V656" s="222">
        <f>ROUND(E656*U656,2)</f>
        <v>0</v>
      </c>
      <c r="W656" s="222"/>
      <c r="X656" s="222" t="s">
        <v>587</v>
      </c>
      <c r="Y656" s="213"/>
      <c r="Z656" s="213"/>
      <c r="AA656" s="213"/>
      <c r="AB656" s="213"/>
      <c r="AC656" s="213"/>
      <c r="AD656" s="213"/>
      <c r="AE656" s="213"/>
      <c r="AF656" s="213"/>
      <c r="AG656" s="213" t="s">
        <v>588</v>
      </c>
      <c r="AH656" s="213"/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1" x14ac:dyDescent="0.2">
      <c r="A657" s="220"/>
      <c r="B657" s="221"/>
      <c r="C657" s="261" t="s">
        <v>2713</v>
      </c>
      <c r="D657" s="259"/>
      <c r="E657" s="260"/>
      <c r="F657" s="222"/>
      <c r="G657" s="222"/>
      <c r="H657" s="222"/>
      <c r="I657" s="222"/>
      <c r="J657" s="222"/>
      <c r="K657" s="222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  <c r="W657" s="222"/>
      <c r="X657" s="222"/>
      <c r="Y657" s="213"/>
      <c r="Z657" s="213"/>
      <c r="AA657" s="213"/>
      <c r="AB657" s="213"/>
      <c r="AC657" s="213"/>
      <c r="AD657" s="213"/>
      <c r="AE657" s="213"/>
      <c r="AF657" s="213"/>
      <c r="AG657" s="213" t="s">
        <v>532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1" x14ac:dyDescent="0.2">
      <c r="A658" s="220"/>
      <c r="B658" s="221"/>
      <c r="C658" s="261" t="s">
        <v>2714</v>
      </c>
      <c r="D658" s="259"/>
      <c r="E658" s="260">
        <v>1580.08</v>
      </c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  <c r="W658" s="222"/>
      <c r="X658" s="222"/>
      <c r="Y658" s="213"/>
      <c r="Z658" s="213"/>
      <c r="AA658" s="213"/>
      <c r="AB658" s="213"/>
      <c r="AC658" s="213"/>
      <c r="AD658" s="213"/>
      <c r="AE658" s="213"/>
      <c r="AF658" s="213"/>
      <c r="AG658" s="213" t="s">
        <v>532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ht="22.5" outlineLevel="1" x14ac:dyDescent="0.2">
      <c r="A659" s="234">
        <v>178</v>
      </c>
      <c r="B659" s="235" t="s">
        <v>2715</v>
      </c>
      <c r="C659" s="253" t="s">
        <v>2716</v>
      </c>
      <c r="D659" s="236" t="s">
        <v>511</v>
      </c>
      <c r="E659" s="237">
        <v>20.010000000000002</v>
      </c>
      <c r="F659" s="238"/>
      <c r="G659" s="239">
        <f>ROUND(E659*F659,2)</f>
        <v>0</v>
      </c>
      <c r="H659" s="238"/>
      <c r="I659" s="239">
        <f>ROUND(E659*H659,2)</f>
        <v>0</v>
      </c>
      <c r="J659" s="238"/>
      <c r="K659" s="239">
        <f>ROUND(E659*J659,2)</f>
        <v>0</v>
      </c>
      <c r="L659" s="239">
        <v>21</v>
      </c>
      <c r="M659" s="239">
        <f>G659*(1+L659/100)</f>
        <v>0</v>
      </c>
      <c r="N659" s="239">
        <v>6.0000000000000001E-3</v>
      </c>
      <c r="O659" s="239">
        <f>ROUND(E659*N659,2)</f>
        <v>0.12</v>
      </c>
      <c r="P659" s="239">
        <v>0</v>
      </c>
      <c r="Q659" s="239">
        <f>ROUND(E659*P659,2)</f>
        <v>0</v>
      </c>
      <c r="R659" s="239"/>
      <c r="S659" s="239" t="s">
        <v>374</v>
      </c>
      <c r="T659" s="240" t="s">
        <v>375</v>
      </c>
      <c r="U659" s="222">
        <v>0.36</v>
      </c>
      <c r="V659" s="222">
        <f>ROUND(E659*U659,2)</f>
        <v>7.2</v>
      </c>
      <c r="W659" s="222"/>
      <c r="X659" s="222" t="s">
        <v>376</v>
      </c>
      <c r="Y659" s="213"/>
      <c r="Z659" s="213"/>
      <c r="AA659" s="213"/>
      <c r="AB659" s="213"/>
      <c r="AC659" s="213"/>
      <c r="AD659" s="213"/>
      <c r="AE659" s="213"/>
      <c r="AF659" s="213"/>
      <c r="AG659" s="213" t="s">
        <v>561</v>
      </c>
      <c r="AH659" s="213"/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1" x14ac:dyDescent="0.2">
      <c r="A660" s="220"/>
      <c r="B660" s="221"/>
      <c r="C660" s="261" t="s">
        <v>2310</v>
      </c>
      <c r="D660" s="259"/>
      <c r="E660" s="260"/>
      <c r="F660" s="222"/>
      <c r="G660" s="222"/>
      <c r="H660" s="222"/>
      <c r="I660" s="222"/>
      <c r="J660" s="222"/>
      <c r="K660" s="222"/>
      <c r="L660" s="222"/>
      <c r="M660" s="222"/>
      <c r="N660" s="222"/>
      <c r="O660" s="222"/>
      <c r="P660" s="222"/>
      <c r="Q660" s="222"/>
      <c r="R660" s="222"/>
      <c r="S660" s="222"/>
      <c r="T660" s="222"/>
      <c r="U660" s="222"/>
      <c r="V660" s="222"/>
      <c r="W660" s="222"/>
      <c r="X660" s="222"/>
      <c r="Y660" s="213"/>
      <c r="Z660" s="213"/>
      <c r="AA660" s="213"/>
      <c r="AB660" s="213"/>
      <c r="AC660" s="213"/>
      <c r="AD660" s="213"/>
      <c r="AE660" s="213"/>
      <c r="AF660" s="213"/>
      <c r="AG660" s="213" t="s">
        <v>532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1" x14ac:dyDescent="0.2">
      <c r="A661" s="220"/>
      <c r="B661" s="221"/>
      <c r="C661" s="261" t="s">
        <v>2717</v>
      </c>
      <c r="D661" s="259"/>
      <c r="E661" s="260"/>
      <c r="F661" s="222"/>
      <c r="G661" s="222"/>
      <c r="H661" s="222"/>
      <c r="I661" s="222"/>
      <c r="J661" s="222"/>
      <c r="K661" s="222"/>
      <c r="L661" s="222"/>
      <c r="M661" s="222"/>
      <c r="N661" s="222"/>
      <c r="O661" s="222"/>
      <c r="P661" s="222"/>
      <c r="Q661" s="222"/>
      <c r="R661" s="222"/>
      <c r="S661" s="222"/>
      <c r="T661" s="222"/>
      <c r="U661" s="222"/>
      <c r="V661" s="222"/>
      <c r="W661" s="222"/>
      <c r="X661" s="222"/>
      <c r="Y661" s="213"/>
      <c r="Z661" s="213"/>
      <c r="AA661" s="213"/>
      <c r="AB661" s="213"/>
      <c r="AC661" s="213"/>
      <c r="AD661" s="213"/>
      <c r="AE661" s="213"/>
      <c r="AF661" s="213"/>
      <c r="AG661" s="213" t="s">
        <v>532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1" x14ac:dyDescent="0.2">
      <c r="A662" s="220"/>
      <c r="B662" s="221"/>
      <c r="C662" s="261" t="s">
        <v>2718</v>
      </c>
      <c r="D662" s="259"/>
      <c r="E662" s="260">
        <v>20.010000000000002</v>
      </c>
      <c r="F662" s="222"/>
      <c r="G662" s="222"/>
      <c r="H662" s="222"/>
      <c r="I662" s="222"/>
      <c r="J662" s="222"/>
      <c r="K662" s="222"/>
      <c r="L662" s="222"/>
      <c r="M662" s="222"/>
      <c r="N662" s="222"/>
      <c r="O662" s="222"/>
      <c r="P662" s="222"/>
      <c r="Q662" s="222"/>
      <c r="R662" s="222"/>
      <c r="S662" s="222"/>
      <c r="T662" s="222"/>
      <c r="U662" s="222"/>
      <c r="V662" s="222"/>
      <c r="W662" s="222"/>
      <c r="X662" s="222"/>
      <c r="Y662" s="213"/>
      <c r="Z662" s="213"/>
      <c r="AA662" s="213"/>
      <c r="AB662" s="213"/>
      <c r="AC662" s="213"/>
      <c r="AD662" s="213"/>
      <c r="AE662" s="213"/>
      <c r="AF662" s="213"/>
      <c r="AG662" s="213" t="s">
        <v>532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1" x14ac:dyDescent="0.2">
      <c r="A663" s="234">
        <v>179</v>
      </c>
      <c r="B663" s="235" t="s">
        <v>2719</v>
      </c>
      <c r="C663" s="253" t="s">
        <v>2720</v>
      </c>
      <c r="D663" s="236" t="s">
        <v>511</v>
      </c>
      <c r="E663" s="237">
        <v>22.010999999999999</v>
      </c>
      <c r="F663" s="238"/>
      <c r="G663" s="239">
        <f>ROUND(E663*F663,2)</f>
        <v>0</v>
      </c>
      <c r="H663" s="238"/>
      <c r="I663" s="239">
        <f>ROUND(E663*H663,2)</f>
        <v>0</v>
      </c>
      <c r="J663" s="238"/>
      <c r="K663" s="239">
        <f>ROUND(E663*J663,2)</f>
        <v>0</v>
      </c>
      <c r="L663" s="239">
        <v>21</v>
      </c>
      <c r="M663" s="239">
        <f>G663*(1+L663/100)</f>
        <v>0</v>
      </c>
      <c r="N663" s="239">
        <v>1.1999999999999999E-3</v>
      </c>
      <c r="O663" s="239">
        <f>ROUND(E663*N663,2)</f>
        <v>0.03</v>
      </c>
      <c r="P663" s="239">
        <v>0</v>
      </c>
      <c r="Q663" s="239">
        <f>ROUND(E663*P663,2)</f>
        <v>0</v>
      </c>
      <c r="R663" s="239"/>
      <c r="S663" s="239" t="s">
        <v>374</v>
      </c>
      <c r="T663" s="240" t="s">
        <v>375</v>
      </c>
      <c r="U663" s="222">
        <v>0</v>
      </c>
      <c r="V663" s="222">
        <f>ROUND(E663*U663,2)</f>
        <v>0</v>
      </c>
      <c r="W663" s="222"/>
      <c r="X663" s="222" t="s">
        <v>587</v>
      </c>
      <c r="Y663" s="213"/>
      <c r="Z663" s="213"/>
      <c r="AA663" s="213"/>
      <c r="AB663" s="213"/>
      <c r="AC663" s="213"/>
      <c r="AD663" s="213"/>
      <c r="AE663" s="213"/>
      <c r="AF663" s="213"/>
      <c r="AG663" s="213" t="s">
        <v>588</v>
      </c>
      <c r="AH663" s="213"/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1" x14ac:dyDescent="0.2">
      <c r="A664" s="220"/>
      <c r="B664" s="221"/>
      <c r="C664" s="261" t="s">
        <v>2721</v>
      </c>
      <c r="D664" s="259"/>
      <c r="E664" s="260"/>
      <c r="F664" s="222"/>
      <c r="G664" s="222"/>
      <c r="H664" s="222"/>
      <c r="I664" s="222"/>
      <c r="J664" s="222"/>
      <c r="K664" s="222"/>
      <c r="L664" s="222"/>
      <c r="M664" s="222"/>
      <c r="N664" s="222"/>
      <c r="O664" s="222"/>
      <c r="P664" s="222"/>
      <c r="Q664" s="222"/>
      <c r="R664" s="222"/>
      <c r="S664" s="222"/>
      <c r="T664" s="222"/>
      <c r="U664" s="222"/>
      <c r="V664" s="222"/>
      <c r="W664" s="222"/>
      <c r="X664" s="222"/>
      <c r="Y664" s="213"/>
      <c r="Z664" s="213"/>
      <c r="AA664" s="213"/>
      <c r="AB664" s="213"/>
      <c r="AC664" s="213"/>
      <c r="AD664" s="213"/>
      <c r="AE664" s="213"/>
      <c r="AF664" s="213"/>
      <c r="AG664" s="213" t="s">
        <v>532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1" x14ac:dyDescent="0.2">
      <c r="A665" s="220"/>
      <c r="B665" s="221"/>
      <c r="C665" s="261" t="s">
        <v>2722</v>
      </c>
      <c r="D665" s="259"/>
      <c r="E665" s="260">
        <v>22.01</v>
      </c>
      <c r="F665" s="222"/>
      <c r="G665" s="222"/>
      <c r="H665" s="222"/>
      <c r="I665" s="222"/>
      <c r="J665" s="222"/>
      <c r="K665" s="222"/>
      <c r="L665" s="222"/>
      <c r="M665" s="222"/>
      <c r="N665" s="222"/>
      <c r="O665" s="222"/>
      <c r="P665" s="222"/>
      <c r="Q665" s="222"/>
      <c r="R665" s="222"/>
      <c r="S665" s="222"/>
      <c r="T665" s="222"/>
      <c r="U665" s="222"/>
      <c r="V665" s="222"/>
      <c r="W665" s="222"/>
      <c r="X665" s="222"/>
      <c r="Y665" s="213"/>
      <c r="Z665" s="213"/>
      <c r="AA665" s="213"/>
      <c r="AB665" s="213"/>
      <c r="AC665" s="213"/>
      <c r="AD665" s="213"/>
      <c r="AE665" s="213"/>
      <c r="AF665" s="213"/>
      <c r="AG665" s="213" t="s">
        <v>532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ht="22.5" outlineLevel="1" x14ac:dyDescent="0.2">
      <c r="A666" s="234">
        <v>180</v>
      </c>
      <c r="B666" s="235" t="s">
        <v>2715</v>
      </c>
      <c r="C666" s="253" t="s">
        <v>2716</v>
      </c>
      <c r="D666" s="236" t="s">
        <v>511</v>
      </c>
      <c r="E666" s="237">
        <v>355.29300000000001</v>
      </c>
      <c r="F666" s="238"/>
      <c r="G666" s="239">
        <f>ROUND(E666*F666,2)</f>
        <v>0</v>
      </c>
      <c r="H666" s="238"/>
      <c r="I666" s="239">
        <f>ROUND(E666*H666,2)</f>
        <v>0</v>
      </c>
      <c r="J666" s="238"/>
      <c r="K666" s="239">
        <f>ROUND(E666*J666,2)</f>
        <v>0</v>
      </c>
      <c r="L666" s="239">
        <v>21</v>
      </c>
      <c r="M666" s="239">
        <f>G666*(1+L666/100)</f>
        <v>0</v>
      </c>
      <c r="N666" s="239">
        <v>6.0000000000000001E-3</v>
      </c>
      <c r="O666" s="239">
        <f>ROUND(E666*N666,2)</f>
        <v>2.13</v>
      </c>
      <c r="P666" s="239">
        <v>0</v>
      </c>
      <c r="Q666" s="239">
        <f>ROUND(E666*P666,2)</f>
        <v>0</v>
      </c>
      <c r="R666" s="239"/>
      <c r="S666" s="239" t="s">
        <v>374</v>
      </c>
      <c r="T666" s="240" t="s">
        <v>375</v>
      </c>
      <c r="U666" s="222">
        <v>0.36</v>
      </c>
      <c r="V666" s="222">
        <f>ROUND(E666*U666,2)</f>
        <v>127.91</v>
      </c>
      <c r="W666" s="222"/>
      <c r="X666" s="222" t="s">
        <v>376</v>
      </c>
      <c r="Y666" s="213"/>
      <c r="Z666" s="213"/>
      <c r="AA666" s="213"/>
      <c r="AB666" s="213"/>
      <c r="AC666" s="213"/>
      <c r="AD666" s="213"/>
      <c r="AE666" s="213"/>
      <c r="AF666" s="213"/>
      <c r="AG666" s="213" t="s">
        <v>561</v>
      </c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1" x14ac:dyDescent="0.2">
      <c r="A667" s="220"/>
      <c r="B667" s="221"/>
      <c r="C667" s="261" t="s">
        <v>2310</v>
      </c>
      <c r="D667" s="259"/>
      <c r="E667" s="260"/>
      <c r="F667" s="222"/>
      <c r="G667" s="222"/>
      <c r="H667" s="222"/>
      <c r="I667" s="222"/>
      <c r="J667" s="222"/>
      <c r="K667" s="222"/>
      <c r="L667" s="222"/>
      <c r="M667" s="222"/>
      <c r="N667" s="222"/>
      <c r="O667" s="222"/>
      <c r="P667" s="222"/>
      <c r="Q667" s="222"/>
      <c r="R667" s="222"/>
      <c r="S667" s="222"/>
      <c r="T667" s="222"/>
      <c r="U667" s="222"/>
      <c r="V667" s="222"/>
      <c r="W667" s="222"/>
      <c r="X667" s="222"/>
      <c r="Y667" s="213"/>
      <c r="Z667" s="213"/>
      <c r="AA667" s="213"/>
      <c r="AB667" s="213"/>
      <c r="AC667" s="213"/>
      <c r="AD667" s="213"/>
      <c r="AE667" s="213"/>
      <c r="AF667" s="213"/>
      <c r="AG667" s="213" t="s">
        <v>532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1" x14ac:dyDescent="0.2">
      <c r="A668" s="220"/>
      <c r="B668" s="221"/>
      <c r="C668" s="261" t="s">
        <v>2723</v>
      </c>
      <c r="D668" s="259"/>
      <c r="E668" s="260"/>
      <c r="F668" s="222"/>
      <c r="G668" s="222"/>
      <c r="H668" s="222"/>
      <c r="I668" s="222"/>
      <c r="J668" s="222"/>
      <c r="K668" s="222"/>
      <c r="L668" s="222"/>
      <c r="M668" s="222"/>
      <c r="N668" s="222"/>
      <c r="O668" s="222"/>
      <c r="P668" s="222"/>
      <c r="Q668" s="222"/>
      <c r="R668" s="222"/>
      <c r="S668" s="222"/>
      <c r="T668" s="222"/>
      <c r="U668" s="222"/>
      <c r="V668" s="222"/>
      <c r="W668" s="222"/>
      <c r="X668" s="222"/>
      <c r="Y668" s="213"/>
      <c r="Z668" s="213"/>
      <c r="AA668" s="213"/>
      <c r="AB668" s="213"/>
      <c r="AC668" s="213"/>
      <c r="AD668" s="213"/>
      <c r="AE668" s="213"/>
      <c r="AF668" s="213"/>
      <c r="AG668" s="213" t="s">
        <v>532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1" x14ac:dyDescent="0.2">
      <c r="A669" s="220"/>
      <c r="B669" s="221"/>
      <c r="C669" s="261" t="s">
        <v>2724</v>
      </c>
      <c r="D669" s="259"/>
      <c r="E669" s="260">
        <v>355.29</v>
      </c>
      <c r="F669" s="222"/>
      <c r="G669" s="222"/>
      <c r="H669" s="222"/>
      <c r="I669" s="222"/>
      <c r="J669" s="222"/>
      <c r="K669" s="222"/>
      <c r="L669" s="222"/>
      <c r="M669" s="222"/>
      <c r="N669" s="222"/>
      <c r="O669" s="222"/>
      <c r="P669" s="222"/>
      <c r="Q669" s="222"/>
      <c r="R669" s="222"/>
      <c r="S669" s="222"/>
      <c r="T669" s="222"/>
      <c r="U669" s="222"/>
      <c r="V669" s="222"/>
      <c r="W669" s="222"/>
      <c r="X669" s="222"/>
      <c r="Y669" s="213"/>
      <c r="Z669" s="213"/>
      <c r="AA669" s="213"/>
      <c r="AB669" s="213"/>
      <c r="AC669" s="213"/>
      <c r="AD669" s="213"/>
      <c r="AE669" s="213"/>
      <c r="AF669" s="213"/>
      <c r="AG669" s="213" t="s">
        <v>532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1" x14ac:dyDescent="0.2">
      <c r="A670" s="234">
        <v>181</v>
      </c>
      <c r="B670" s="235" t="s">
        <v>2725</v>
      </c>
      <c r="C670" s="253" t="s">
        <v>2726</v>
      </c>
      <c r="D670" s="236" t="s">
        <v>511</v>
      </c>
      <c r="E670" s="237">
        <v>390.822</v>
      </c>
      <c r="F670" s="238"/>
      <c r="G670" s="239">
        <f>ROUND(E670*F670,2)</f>
        <v>0</v>
      </c>
      <c r="H670" s="238"/>
      <c r="I670" s="239">
        <f>ROUND(E670*H670,2)</f>
        <v>0</v>
      </c>
      <c r="J670" s="238"/>
      <c r="K670" s="239">
        <f>ROUND(E670*J670,2)</f>
        <v>0</v>
      </c>
      <c r="L670" s="239">
        <v>21</v>
      </c>
      <c r="M670" s="239">
        <f>G670*(1+L670/100)</f>
        <v>0</v>
      </c>
      <c r="N670" s="239">
        <v>5.1000000000000004E-4</v>
      </c>
      <c r="O670" s="239">
        <f>ROUND(E670*N670,2)</f>
        <v>0.2</v>
      </c>
      <c r="P670" s="239">
        <v>0</v>
      </c>
      <c r="Q670" s="239">
        <f>ROUND(E670*P670,2)</f>
        <v>0</v>
      </c>
      <c r="R670" s="239"/>
      <c r="S670" s="239" t="s">
        <v>374</v>
      </c>
      <c r="T670" s="240" t="s">
        <v>375</v>
      </c>
      <c r="U670" s="222">
        <v>0</v>
      </c>
      <c r="V670" s="222">
        <f>ROUND(E670*U670,2)</f>
        <v>0</v>
      </c>
      <c r="W670" s="222"/>
      <c r="X670" s="222" t="s">
        <v>587</v>
      </c>
      <c r="Y670" s="213"/>
      <c r="Z670" s="213"/>
      <c r="AA670" s="213"/>
      <c r="AB670" s="213"/>
      <c r="AC670" s="213"/>
      <c r="AD670" s="213"/>
      <c r="AE670" s="213"/>
      <c r="AF670" s="213"/>
      <c r="AG670" s="213" t="s">
        <v>588</v>
      </c>
      <c r="AH670" s="213"/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1" x14ac:dyDescent="0.2">
      <c r="A671" s="220"/>
      <c r="B671" s="221"/>
      <c r="C671" s="261" t="s">
        <v>2727</v>
      </c>
      <c r="D671" s="259"/>
      <c r="E671" s="260"/>
      <c r="F671" s="222"/>
      <c r="G671" s="222"/>
      <c r="H671" s="222"/>
      <c r="I671" s="222"/>
      <c r="J671" s="222"/>
      <c r="K671" s="222"/>
      <c r="L671" s="222"/>
      <c r="M671" s="222"/>
      <c r="N671" s="222"/>
      <c r="O671" s="222"/>
      <c r="P671" s="222"/>
      <c r="Q671" s="222"/>
      <c r="R671" s="222"/>
      <c r="S671" s="222"/>
      <c r="T671" s="222"/>
      <c r="U671" s="222"/>
      <c r="V671" s="222"/>
      <c r="W671" s="222"/>
      <c r="X671" s="222"/>
      <c r="Y671" s="213"/>
      <c r="Z671" s="213"/>
      <c r="AA671" s="213"/>
      <c r="AB671" s="213"/>
      <c r="AC671" s="213"/>
      <c r="AD671" s="213"/>
      <c r="AE671" s="213"/>
      <c r="AF671" s="213"/>
      <c r="AG671" s="213" t="s">
        <v>532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1" x14ac:dyDescent="0.2">
      <c r="A672" s="220"/>
      <c r="B672" s="221"/>
      <c r="C672" s="261" t="s">
        <v>2728</v>
      </c>
      <c r="D672" s="259"/>
      <c r="E672" s="260">
        <v>390.82</v>
      </c>
      <c r="F672" s="222"/>
      <c r="G672" s="222"/>
      <c r="H672" s="222"/>
      <c r="I672" s="222"/>
      <c r="J672" s="222"/>
      <c r="K672" s="222"/>
      <c r="L672" s="222"/>
      <c r="M672" s="222"/>
      <c r="N672" s="222"/>
      <c r="O672" s="222"/>
      <c r="P672" s="222"/>
      <c r="Q672" s="222"/>
      <c r="R672" s="222"/>
      <c r="S672" s="222"/>
      <c r="T672" s="222"/>
      <c r="U672" s="222"/>
      <c r="V672" s="222"/>
      <c r="W672" s="222"/>
      <c r="X672" s="222"/>
      <c r="Y672" s="213"/>
      <c r="Z672" s="213"/>
      <c r="AA672" s="213"/>
      <c r="AB672" s="213"/>
      <c r="AC672" s="213"/>
      <c r="AD672" s="213"/>
      <c r="AE672" s="213"/>
      <c r="AF672" s="213"/>
      <c r="AG672" s="213" t="s">
        <v>532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ht="22.5" outlineLevel="1" x14ac:dyDescent="0.2">
      <c r="A673" s="234">
        <v>182</v>
      </c>
      <c r="B673" s="235" t="s">
        <v>2715</v>
      </c>
      <c r="C673" s="253" t="s">
        <v>2716</v>
      </c>
      <c r="D673" s="236" t="s">
        <v>511</v>
      </c>
      <c r="E673" s="237">
        <v>116.56</v>
      </c>
      <c r="F673" s="238"/>
      <c r="G673" s="239">
        <f>ROUND(E673*F673,2)</f>
        <v>0</v>
      </c>
      <c r="H673" s="238"/>
      <c r="I673" s="239">
        <f>ROUND(E673*H673,2)</f>
        <v>0</v>
      </c>
      <c r="J673" s="238"/>
      <c r="K673" s="239">
        <f>ROUND(E673*J673,2)</f>
        <v>0</v>
      </c>
      <c r="L673" s="239">
        <v>21</v>
      </c>
      <c r="M673" s="239">
        <f>G673*(1+L673/100)</f>
        <v>0</v>
      </c>
      <c r="N673" s="239">
        <v>6.0000000000000001E-3</v>
      </c>
      <c r="O673" s="239">
        <f>ROUND(E673*N673,2)</f>
        <v>0.7</v>
      </c>
      <c r="P673" s="239">
        <v>0</v>
      </c>
      <c r="Q673" s="239">
        <f>ROUND(E673*P673,2)</f>
        <v>0</v>
      </c>
      <c r="R673" s="239"/>
      <c r="S673" s="239" t="s">
        <v>374</v>
      </c>
      <c r="T673" s="240" t="s">
        <v>375</v>
      </c>
      <c r="U673" s="222">
        <v>0.36</v>
      </c>
      <c r="V673" s="222">
        <f>ROUND(E673*U673,2)</f>
        <v>41.96</v>
      </c>
      <c r="W673" s="222"/>
      <c r="X673" s="222" t="s">
        <v>376</v>
      </c>
      <c r="Y673" s="213"/>
      <c r="Z673" s="213"/>
      <c r="AA673" s="213"/>
      <c r="AB673" s="213"/>
      <c r="AC673" s="213"/>
      <c r="AD673" s="213"/>
      <c r="AE673" s="213"/>
      <c r="AF673" s="213"/>
      <c r="AG673" s="213" t="s">
        <v>561</v>
      </c>
      <c r="AH673" s="213"/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1" x14ac:dyDescent="0.2">
      <c r="A674" s="220"/>
      <c r="B674" s="221"/>
      <c r="C674" s="261" t="s">
        <v>2077</v>
      </c>
      <c r="D674" s="259"/>
      <c r="E674" s="260"/>
      <c r="F674" s="222"/>
      <c r="G674" s="222"/>
      <c r="H674" s="222"/>
      <c r="I674" s="222"/>
      <c r="J674" s="222"/>
      <c r="K674" s="222"/>
      <c r="L674" s="222"/>
      <c r="M674" s="222"/>
      <c r="N674" s="222"/>
      <c r="O674" s="222"/>
      <c r="P674" s="222"/>
      <c r="Q674" s="222"/>
      <c r="R674" s="222"/>
      <c r="S674" s="222"/>
      <c r="T674" s="222"/>
      <c r="U674" s="222"/>
      <c r="V674" s="222"/>
      <c r="W674" s="222"/>
      <c r="X674" s="222"/>
      <c r="Y674" s="213"/>
      <c r="Z674" s="213"/>
      <c r="AA674" s="213"/>
      <c r="AB674" s="213"/>
      <c r="AC674" s="213"/>
      <c r="AD674" s="213"/>
      <c r="AE674" s="213"/>
      <c r="AF674" s="213"/>
      <c r="AG674" s="213" t="s">
        <v>532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outlineLevel="1" x14ac:dyDescent="0.2">
      <c r="A675" s="220"/>
      <c r="B675" s="221"/>
      <c r="C675" s="261" t="s">
        <v>2373</v>
      </c>
      <c r="D675" s="259"/>
      <c r="E675" s="260"/>
      <c r="F675" s="222"/>
      <c r="G675" s="222"/>
      <c r="H675" s="222"/>
      <c r="I675" s="222"/>
      <c r="J675" s="222"/>
      <c r="K675" s="222"/>
      <c r="L675" s="222"/>
      <c r="M675" s="222"/>
      <c r="N675" s="222"/>
      <c r="O675" s="222"/>
      <c r="P675" s="222"/>
      <c r="Q675" s="222"/>
      <c r="R675" s="222"/>
      <c r="S675" s="222"/>
      <c r="T675" s="222"/>
      <c r="U675" s="222"/>
      <c r="V675" s="222"/>
      <c r="W675" s="222"/>
      <c r="X675" s="222"/>
      <c r="Y675" s="213"/>
      <c r="Z675" s="213"/>
      <c r="AA675" s="213"/>
      <c r="AB675" s="213"/>
      <c r="AC675" s="213"/>
      <c r="AD675" s="213"/>
      <c r="AE675" s="213"/>
      <c r="AF675" s="213"/>
      <c r="AG675" s="213" t="s">
        <v>532</v>
      </c>
      <c r="AH675" s="213">
        <v>0</v>
      </c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1" x14ac:dyDescent="0.2">
      <c r="A676" s="220"/>
      <c r="B676" s="221"/>
      <c r="C676" s="261" t="s">
        <v>2354</v>
      </c>
      <c r="D676" s="259"/>
      <c r="E676" s="260">
        <v>116.56</v>
      </c>
      <c r="F676" s="222"/>
      <c r="G676" s="222"/>
      <c r="H676" s="222"/>
      <c r="I676" s="222"/>
      <c r="J676" s="222"/>
      <c r="K676" s="222"/>
      <c r="L676" s="222"/>
      <c r="M676" s="222"/>
      <c r="N676" s="222"/>
      <c r="O676" s="222"/>
      <c r="P676" s="222"/>
      <c r="Q676" s="222"/>
      <c r="R676" s="222"/>
      <c r="S676" s="222"/>
      <c r="T676" s="222"/>
      <c r="U676" s="222"/>
      <c r="V676" s="222"/>
      <c r="W676" s="222"/>
      <c r="X676" s="222"/>
      <c r="Y676" s="213"/>
      <c r="Z676" s="213"/>
      <c r="AA676" s="213"/>
      <c r="AB676" s="213"/>
      <c r="AC676" s="213"/>
      <c r="AD676" s="213"/>
      <c r="AE676" s="213"/>
      <c r="AF676" s="213"/>
      <c r="AG676" s="213" t="s">
        <v>532</v>
      </c>
      <c r="AH676" s="213">
        <v>0</v>
      </c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1" x14ac:dyDescent="0.2">
      <c r="A677" s="234">
        <v>183</v>
      </c>
      <c r="B677" s="235" t="s">
        <v>2317</v>
      </c>
      <c r="C677" s="253" t="s">
        <v>2318</v>
      </c>
      <c r="D677" s="236" t="s">
        <v>511</v>
      </c>
      <c r="E677" s="237">
        <v>128.21600000000001</v>
      </c>
      <c r="F677" s="238"/>
      <c r="G677" s="239">
        <f>ROUND(E677*F677,2)</f>
        <v>0</v>
      </c>
      <c r="H677" s="238"/>
      <c r="I677" s="239">
        <f>ROUND(E677*H677,2)</f>
        <v>0</v>
      </c>
      <c r="J677" s="238"/>
      <c r="K677" s="239">
        <f>ROUND(E677*J677,2)</f>
        <v>0</v>
      </c>
      <c r="L677" s="239">
        <v>21</v>
      </c>
      <c r="M677" s="239">
        <f>G677*(1+L677/100)</f>
        <v>0</v>
      </c>
      <c r="N677" s="239">
        <v>4.8999999999999998E-3</v>
      </c>
      <c r="O677" s="239">
        <f>ROUND(E677*N677,2)</f>
        <v>0.63</v>
      </c>
      <c r="P677" s="239">
        <v>0</v>
      </c>
      <c r="Q677" s="239">
        <f>ROUND(E677*P677,2)</f>
        <v>0</v>
      </c>
      <c r="R677" s="239"/>
      <c r="S677" s="239" t="s">
        <v>374</v>
      </c>
      <c r="T677" s="240" t="s">
        <v>375</v>
      </c>
      <c r="U677" s="222">
        <v>0</v>
      </c>
      <c r="V677" s="222">
        <f>ROUND(E677*U677,2)</f>
        <v>0</v>
      </c>
      <c r="W677" s="222"/>
      <c r="X677" s="222" t="s">
        <v>587</v>
      </c>
      <c r="Y677" s="213"/>
      <c r="Z677" s="213"/>
      <c r="AA677" s="213"/>
      <c r="AB677" s="213"/>
      <c r="AC677" s="213"/>
      <c r="AD677" s="213"/>
      <c r="AE677" s="213"/>
      <c r="AF677" s="213"/>
      <c r="AG677" s="213" t="s">
        <v>588</v>
      </c>
      <c r="AH677" s="213"/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1" x14ac:dyDescent="0.2">
      <c r="A678" s="220"/>
      <c r="B678" s="221"/>
      <c r="C678" s="261" t="s">
        <v>2729</v>
      </c>
      <c r="D678" s="259"/>
      <c r="E678" s="260"/>
      <c r="F678" s="222"/>
      <c r="G678" s="222"/>
      <c r="H678" s="222"/>
      <c r="I678" s="222"/>
      <c r="J678" s="222"/>
      <c r="K678" s="222"/>
      <c r="L678" s="222"/>
      <c r="M678" s="222"/>
      <c r="N678" s="222"/>
      <c r="O678" s="222"/>
      <c r="P678" s="222"/>
      <c r="Q678" s="222"/>
      <c r="R678" s="222"/>
      <c r="S678" s="222"/>
      <c r="T678" s="222"/>
      <c r="U678" s="222"/>
      <c r="V678" s="222"/>
      <c r="W678" s="222"/>
      <c r="X678" s="222"/>
      <c r="Y678" s="213"/>
      <c r="Z678" s="213"/>
      <c r="AA678" s="213"/>
      <c r="AB678" s="213"/>
      <c r="AC678" s="213"/>
      <c r="AD678" s="213"/>
      <c r="AE678" s="213"/>
      <c r="AF678" s="213"/>
      <c r="AG678" s="213" t="s">
        <v>532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20"/>
      <c r="B679" s="221"/>
      <c r="C679" s="261" t="s">
        <v>2730</v>
      </c>
      <c r="D679" s="259"/>
      <c r="E679" s="260">
        <v>128.22</v>
      </c>
      <c r="F679" s="222"/>
      <c r="G679" s="222"/>
      <c r="H679" s="222"/>
      <c r="I679" s="222"/>
      <c r="J679" s="222"/>
      <c r="K679" s="222"/>
      <c r="L679" s="222"/>
      <c r="M679" s="222"/>
      <c r="N679" s="222"/>
      <c r="O679" s="222"/>
      <c r="P679" s="222"/>
      <c r="Q679" s="222"/>
      <c r="R679" s="222"/>
      <c r="S679" s="222"/>
      <c r="T679" s="222"/>
      <c r="U679" s="222"/>
      <c r="V679" s="222"/>
      <c r="W679" s="222"/>
      <c r="X679" s="222"/>
      <c r="Y679" s="213"/>
      <c r="Z679" s="213"/>
      <c r="AA679" s="213"/>
      <c r="AB679" s="213"/>
      <c r="AC679" s="213"/>
      <c r="AD679" s="213"/>
      <c r="AE679" s="213"/>
      <c r="AF679" s="213"/>
      <c r="AG679" s="213" t="s">
        <v>532</v>
      </c>
      <c r="AH679" s="213">
        <v>0</v>
      </c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ht="22.5" outlineLevel="1" x14ac:dyDescent="0.2">
      <c r="A680" s="241">
        <v>184</v>
      </c>
      <c r="B680" s="242" t="s">
        <v>2731</v>
      </c>
      <c r="C680" s="252" t="s">
        <v>2732</v>
      </c>
      <c r="D680" s="243" t="s">
        <v>511</v>
      </c>
      <c r="E680" s="244">
        <v>718.22</v>
      </c>
      <c r="F680" s="245"/>
      <c r="G680" s="246">
        <f>ROUND(E680*F680,2)</f>
        <v>0</v>
      </c>
      <c r="H680" s="245"/>
      <c r="I680" s="246">
        <f>ROUND(E680*H680,2)</f>
        <v>0</v>
      </c>
      <c r="J680" s="245"/>
      <c r="K680" s="246">
        <f>ROUND(E680*J680,2)</f>
        <v>0</v>
      </c>
      <c r="L680" s="246">
        <v>21</v>
      </c>
      <c r="M680" s="246">
        <f>G680*(1+L680/100)</f>
        <v>0</v>
      </c>
      <c r="N680" s="246">
        <v>1.0000000000000001E-5</v>
      </c>
      <c r="O680" s="246">
        <f>ROUND(E680*N680,2)</f>
        <v>0.01</v>
      </c>
      <c r="P680" s="246">
        <v>0</v>
      </c>
      <c r="Q680" s="246">
        <f>ROUND(E680*P680,2)</f>
        <v>0</v>
      </c>
      <c r="R680" s="246"/>
      <c r="S680" s="246" t="s">
        <v>374</v>
      </c>
      <c r="T680" s="247" t="s">
        <v>375</v>
      </c>
      <c r="U680" s="222">
        <v>0</v>
      </c>
      <c r="V680" s="222">
        <f>ROUND(E680*U680,2)</f>
        <v>0</v>
      </c>
      <c r="W680" s="222"/>
      <c r="X680" s="222" t="s">
        <v>376</v>
      </c>
      <c r="Y680" s="213"/>
      <c r="Z680" s="213"/>
      <c r="AA680" s="213"/>
      <c r="AB680" s="213"/>
      <c r="AC680" s="213"/>
      <c r="AD680" s="213"/>
      <c r="AE680" s="213"/>
      <c r="AF680" s="213"/>
      <c r="AG680" s="213" t="s">
        <v>561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ht="22.5" outlineLevel="1" x14ac:dyDescent="0.2">
      <c r="A681" s="234">
        <v>185</v>
      </c>
      <c r="B681" s="235" t="s">
        <v>2733</v>
      </c>
      <c r="C681" s="253" t="s">
        <v>2734</v>
      </c>
      <c r="D681" s="236" t="s">
        <v>511</v>
      </c>
      <c r="E681" s="237">
        <v>790.04200000000003</v>
      </c>
      <c r="F681" s="238"/>
      <c r="G681" s="239">
        <f>ROUND(E681*F681,2)</f>
        <v>0</v>
      </c>
      <c r="H681" s="238"/>
      <c r="I681" s="239">
        <f>ROUND(E681*H681,2)</f>
        <v>0</v>
      </c>
      <c r="J681" s="238"/>
      <c r="K681" s="239">
        <f>ROUND(E681*J681,2)</f>
        <v>0</v>
      </c>
      <c r="L681" s="239">
        <v>21</v>
      </c>
      <c r="M681" s="239">
        <f>G681*(1+L681/100)</f>
        <v>0</v>
      </c>
      <c r="N681" s="239">
        <v>2.0000000000000001E-4</v>
      </c>
      <c r="O681" s="239">
        <f>ROUND(E681*N681,2)</f>
        <v>0.16</v>
      </c>
      <c r="P681" s="239">
        <v>0</v>
      </c>
      <c r="Q681" s="239">
        <f>ROUND(E681*P681,2)</f>
        <v>0</v>
      </c>
      <c r="R681" s="239"/>
      <c r="S681" s="239" t="s">
        <v>374</v>
      </c>
      <c r="T681" s="240" t="s">
        <v>375</v>
      </c>
      <c r="U681" s="222">
        <v>0</v>
      </c>
      <c r="V681" s="222">
        <f>ROUND(E681*U681,2)</f>
        <v>0</v>
      </c>
      <c r="W681" s="222"/>
      <c r="X681" s="222" t="s">
        <v>587</v>
      </c>
      <c r="Y681" s="213"/>
      <c r="Z681" s="213"/>
      <c r="AA681" s="213"/>
      <c r="AB681" s="213"/>
      <c r="AC681" s="213"/>
      <c r="AD681" s="213"/>
      <c r="AE681" s="213"/>
      <c r="AF681" s="213"/>
      <c r="AG681" s="213" t="s">
        <v>588</v>
      </c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1" x14ac:dyDescent="0.2">
      <c r="A682" s="220"/>
      <c r="B682" s="221"/>
      <c r="C682" s="261" t="s">
        <v>2735</v>
      </c>
      <c r="D682" s="259"/>
      <c r="E682" s="260"/>
      <c r="F682" s="222"/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  <c r="X682" s="222"/>
      <c r="Y682" s="213"/>
      <c r="Z682" s="213"/>
      <c r="AA682" s="213"/>
      <c r="AB682" s="213"/>
      <c r="AC682" s="213"/>
      <c r="AD682" s="213"/>
      <c r="AE682" s="213"/>
      <c r="AF682" s="213"/>
      <c r="AG682" s="213" t="s">
        <v>532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1" x14ac:dyDescent="0.2">
      <c r="A683" s="220"/>
      <c r="B683" s="221"/>
      <c r="C683" s="261" t="s">
        <v>2736</v>
      </c>
      <c r="D683" s="259"/>
      <c r="E683" s="260">
        <v>790.04</v>
      </c>
      <c r="F683" s="222"/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  <c r="X683" s="222"/>
      <c r="Y683" s="213"/>
      <c r="Z683" s="213"/>
      <c r="AA683" s="213"/>
      <c r="AB683" s="213"/>
      <c r="AC683" s="213"/>
      <c r="AD683" s="213"/>
      <c r="AE683" s="213"/>
      <c r="AF683" s="213"/>
      <c r="AG683" s="213" t="s">
        <v>532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ht="22.5" outlineLevel="1" x14ac:dyDescent="0.2">
      <c r="A684" s="234">
        <v>186</v>
      </c>
      <c r="B684" s="235" t="s">
        <v>2737</v>
      </c>
      <c r="C684" s="253" t="s">
        <v>2738</v>
      </c>
      <c r="D684" s="236" t="s">
        <v>511</v>
      </c>
      <c r="E684" s="237">
        <v>796.29100000000005</v>
      </c>
      <c r="F684" s="238"/>
      <c r="G684" s="239">
        <f>ROUND(E684*F684,2)</f>
        <v>0</v>
      </c>
      <c r="H684" s="238"/>
      <c r="I684" s="239">
        <f>ROUND(E684*H684,2)</f>
        <v>0</v>
      </c>
      <c r="J684" s="238"/>
      <c r="K684" s="239">
        <f>ROUND(E684*J684,2)</f>
        <v>0</v>
      </c>
      <c r="L684" s="239">
        <v>21</v>
      </c>
      <c r="M684" s="239">
        <f>G684*(1+L684/100)</f>
        <v>0</v>
      </c>
      <c r="N684" s="239">
        <v>4.0999999999999999E-4</v>
      </c>
      <c r="O684" s="239">
        <f>ROUND(E684*N684,2)</f>
        <v>0.33</v>
      </c>
      <c r="P684" s="239">
        <v>0</v>
      </c>
      <c r="Q684" s="239">
        <f>ROUND(E684*P684,2)</f>
        <v>0</v>
      </c>
      <c r="R684" s="239"/>
      <c r="S684" s="239" t="s">
        <v>374</v>
      </c>
      <c r="T684" s="240" t="s">
        <v>375</v>
      </c>
      <c r="U684" s="222">
        <v>0</v>
      </c>
      <c r="V684" s="222">
        <f>ROUND(E684*U684,2)</f>
        <v>0</v>
      </c>
      <c r="W684" s="222"/>
      <c r="X684" s="222" t="s">
        <v>376</v>
      </c>
      <c r="Y684" s="213"/>
      <c r="Z684" s="213"/>
      <c r="AA684" s="213"/>
      <c r="AB684" s="213"/>
      <c r="AC684" s="213"/>
      <c r="AD684" s="213"/>
      <c r="AE684" s="213"/>
      <c r="AF684" s="213"/>
      <c r="AG684" s="213" t="s">
        <v>561</v>
      </c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20"/>
      <c r="B685" s="221"/>
      <c r="C685" s="261" t="s">
        <v>1696</v>
      </c>
      <c r="D685" s="259"/>
      <c r="E685" s="260"/>
      <c r="F685" s="222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  <c r="X685" s="222"/>
      <c r="Y685" s="213"/>
      <c r="Z685" s="213"/>
      <c r="AA685" s="213"/>
      <c r="AB685" s="213"/>
      <c r="AC685" s="213"/>
      <c r="AD685" s="213"/>
      <c r="AE685" s="213"/>
      <c r="AF685" s="213"/>
      <c r="AG685" s="213" t="s">
        <v>532</v>
      </c>
      <c r="AH685" s="213">
        <v>0</v>
      </c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outlineLevel="1" x14ac:dyDescent="0.2">
      <c r="A686" s="220"/>
      <c r="B686" s="221"/>
      <c r="C686" s="261" t="s">
        <v>2100</v>
      </c>
      <c r="D686" s="259"/>
      <c r="E686" s="260"/>
      <c r="F686" s="222"/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  <c r="X686" s="222"/>
      <c r="Y686" s="213"/>
      <c r="Z686" s="213"/>
      <c r="AA686" s="213"/>
      <c r="AB686" s="213"/>
      <c r="AC686" s="213"/>
      <c r="AD686" s="213"/>
      <c r="AE686" s="213"/>
      <c r="AF686" s="213"/>
      <c r="AG686" s="213" t="s">
        <v>532</v>
      </c>
      <c r="AH686" s="213">
        <v>0</v>
      </c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</row>
    <row r="687" spans="1:60" outlineLevel="1" x14ac:dyDescent="0.2">
      <c r="A687" s="220"/>
      <c r="B687" s="221"/>
      <c r="C687" s="261" t="s">
        <v>2739</v>
      </c>
      <c r="D687" s="259"/>
      <c r="E687" s="260"/>
      <c r="F687" s="222"/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  <c r="X687" s="222"/>
      <c r="Y687" s="213"/>
      <c r="Z687" s="213"/>
      <c r="AA687" s="213"/>
      <c r="AB687" s="213"/>
      <c r="AC687" s="213"/>
      <c r="AD687" s="213"/>
      <c r="AE687" s="213"/>
      <c r="AF687" s="213"/>
      <c r="AG687" s="213" t="s">
        <v>532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1" x14ac:dyDescent="0.2">
      <c r="A688" s="220"/>
      <c r="B688" s="221"/>
      <c r="C688" s="261" t="s">
        <v>2740</v>
      </c>
      <c r="D688" s="259"/>
      <c r="E688" s="260"/>
      <c r="F688" s="222"/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  <c r="X688" s="222"/>
      <c r="Y688" s="213"/>
      <c r="Z688" s="213"/>
      <c r="AA688" s="213"/>
      <c r="AB688" s="213"/>
      <c r="AC688" s="213"/>
      <c r="AD688" s="213"/>
      <c r="AE688" s="213"/>
      <c r="AF688" s="213"/>
      <c r="AG688" s="213" t="s">
        <v>532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1" x14ac:dyDescent="0.2">
      <c r="A689" s="220"/>
      <c r="B689" s="221"/>
      <c r="C689" s="261" t="s">
        <v>2741</v>
      </c>
      <c r="D689" s="259"/>
      <c r="E689" s="260">
        <v>796.29</v>
      </c>
      <c r="F689" s="222"/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  <c r="X689" s="222"/>
      <c r="Y689" s="213"/>
      <c r="Z689" s="213"/>
      <c r="AA689" s="213"/>
      <c r="AB689" s="213"/>
      <c r="AC689" s="213"/>
      <c r="AD689" s="213"/>
      <c r="AE689" s="213"/>
      <c r="AF689" s="213"/>
      <c r="AG689" s="213" t="s">
        <v>532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1" x14ac:dyDescent="0.2">
      <c r="A690" s="234">
        <v>187</v>
      </c>
      <c r="B690" s="235" t="s">
        <v>2742</v>
      </c>
      <c r="C690" s="253" t="s">
        <v>2743</v>
      </c>
      <c r="D690" s="236" t="s">
        <v>511</v>
      </c>
      <c r="E690" s="237">
        <v>718.22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9">
        <v>4.0000000000000003E-5</v>
      </c>
      <c r="O690" s="239">
        <f>ROUND(E690*N690,2)</f>
        <v>0.03</v>
      </c>
      <c r="P690" s="239">
        <v>0</v>
      </c>
      <c r="Q690" s="239">
        <f>ROUND(E690*P690,2)</f>
        <v>0</v>
      </c>
      <c r="R690" s="239"/>
      <c r="S690" s="239" t="s">
        <v>374</v>
      </c>
      <c r="T690" s="240" t="s">
        <v>375</v>
      </c>
      <c r="U690" s="222">
        <v>0</v>
      </c>
      <c r="V690" s="222">
        <f>ROUND(E690*U690,2)</f>
        <v>0</v>
      </c>
      <c r="W690" s="222"/>
      <c r="X690" s="222" t="s">
        <v>376</v>
      </c>
      <c r="Y690" s="213"/>
      <c r="Z690" s="213"/>
      <c r="AA690" s="213"/>
      <c r="AB690" s="213"/>
      <c r="AC690" s="213"/>
      <c r="AD690" s="213"/>
      <c r="AE690" s="213"/>
      <c r="AF690" s="213"/>
      <c r="AG690" s="213" t="s">
        <v>561</v>
      </c>
      <c r="AH690" s="213"/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1" x14ac:dyDescent="0.2">
      <c r="A691" s="220"/>
      <c r="B691" s="221"/>
      <c r="C691" s="261" t="s">
        <v>2100</v>
      </c>
      <c r="D691" s="259"/>
      <c r="E691" s="260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13"/>
      <c r="Z691" s="213"/>
      <c r="AA691" s="213"/>
      <c r="AB691" s="213"/>
      <c r="AC691" s="213"/>
      <c r="AD691" s="213"/>
      <c r="AE691" s="213"/>
      <c r="AF691" s="213"/>
      <c r="AG691" s="213" t="s">
        <v>532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1" x14ac:dyDescent="0.2">
      <c r="A692" s="220"/>
      <c r="B692" s="221"/>
      <c r="C692" s="261" t="s">
        <v>2411</v>
      </c>
      <c r="D692" s="259"/>
      <c r="E692" s="260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13"/>
      <c r="Z692" s="213"/>
      <c r="AA692" s="213"/>
      <c r="AB692" s="213"/>
      <c r="AC692" s="213"/>
      <c r="AD692" s="213"/>
      <c r="AE692" s="213"/>
      <c r="AF692" s="213"/>
      <c r="AG692" s="213" t="s">
        <v>532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1" x14ac:dyDescent="0.2">
      <c r="A693" s="220"/>
      <c r="B693" s="221"/>
      <c r="C693" s="261" t="s">
        <v>2412</v>
      </c>
      <c r="D693" s="259"/>
      <c r="E693" s="260">
        <v>718.22</v>
      </c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13"/>
      <c r="Z693" s="213"/>
      <c r="AA693" s="213"/>
      <c r="AB693" s="213"/>
      <c r="AC693" s="213"/>
      <c r="AD693" s="213"/>
      <c r="AE693" s="213"/>
      <c r="AF693" s="213"/>
      <c r="AG693" s="213" t="s">
        <v>532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34">
        <v>188</v>
      </c>
      <c r="B694" s="235" t="s">
        <v>2744</v>
      </c>
      <c r="C694" s="253" t="s">
        <v>2745</v>
      </c>
      <c r="D694" s="236" t="s">
        <v>511</v>
      </c>
      <c r="E694" s="237">
        <v>825.95299999999997</v>
      </c>
      <c r="F694" s="238"/>
      <c r="G694" s="239">
        <f>ROUND(E694*F694,2)</f>
        <v>0</v>
      </c>
      <c r="H694" s="238"/>
      <c r="I694" s="239">
        <f>ROUND(E694*H694,2)</f>
        <v>0</v>
      </c>
      <c r="J694" s="238"/>
      <c r="K694" s="239">
        <f>ROUND(E694*J694,2)</f>
        <v>0</v>
      </c>
      <c r="L694" s="239">
        <v>21</v>
      </c>
      <c r="M694" s="239">
        <f>G694*(1+L694/100)</f>
        <v>0</v>
      </c>
      <c r="N694" s="239">
        <v>1.7000000000000001E-4</v>
      </c>
      <c r="O694" s="239">
        <f>ROUND(E694*N694,2)</f>
        <v>0.14000000000000001</v>
      </c>
      <c r="P694" s="239">
        <v>0</v>
      </c>
      <c r="Q694" s="239">
        <f>ROUND(E694*P694,2)</f>
        <v>0</v>
      </c>
      <c r="R694" s="239"/>
      <c r="S694" s="239" t="s">
        <v>374</v>
      </c>
      <c r="T694" s="240" t="s">
        <v>375</v>
      </c>
      <c r="U694" s="222">
        <v>0</v>
      </c>
      <c r="V694" s="222">
        <f>ROUND(E694*U694,2)</f>
        <v>0</v>
      </c>
      <c r="W694" s="222"/>
      <c r="X694" s="222" t="s">
        <v>587</v>
      </c>
      <c r="Y694" s="213"/>
      <c r="Z694" s="213"/>
      <c r="AA694" s="213"/>
      <c r="AB694" s="213"/>
      <c r="AC694" s="213"/>
      <c r="AD694" s="213"/>
      <c r="AE694" s="213"/>
      <c r="AF694" s="213"/>
      <c r="AG694" s="213" t="s">
        <v>588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1" x14ac:dyDescent="0.2">
      <c r="A695" s="220"/>
      <c r="B695" s="221"/>
      <c r="C695" s="261" t="s">
        <v>2746</v>
      </c>
      <c r="D695" s="259"/>
      <c r="E695" s="260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13"/>
      <c r="Z695" s="213"/>
      <c r="AA695" s="213"/>
      <c r="AB695" s="213"/>
      <c r="AC695" s="213"/>
      <c r="AD695" s="213"/>
      <c r="AE695" s="213"/>
      <c r="AF695" s="213"/>
      <c r="AG695" s="213" t="s">
        <v>532</v>
      </c>
      <c r="AH695" s="213">
        <v>0</v>
      </c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1" x14ac:dyDescent="0.2">
      <c r="A696" s="220"/>
      <c r="B696" s="221"/>
      <c r="C696" s="261" t="s">
        <v>2747</v>
      </c>
      <c r="D696" s="259"/>
      <c r="E696" s="260">
        <v>825.95</v>
      </c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13"/>
      <c r="Z696" s="213"/>
      <c r="AA696" s="213"/>
      <c r="AB696" s="213"/>
      <c r="AC696" s="213"/>
      <c r="AD696" s="213"/>
      <c r="AE696" s="213"/>
      <c r="AF696" s="213"/>
      <c r="AG696" s="213" t="s">
        <v>532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41">
        <v>189</v>
      </c>
      <c r="B697" s="242" t="s">
        <v>2748</v>
      </c>
      <c r="C697" s="252" t="s">
        <v>2749</v>
      </c>
      <c r="D697" s="243" t="s">
        <v>0</v>
      </c>
      <c r="E697" s="244">
        <v>7189.6610000000001</v>
      </c>
      <c r="F697" s="245"/>
      <c r="G697" s="246">
        <f>ROUND(E697*F697,2)</f>
        <v>0</v>
      </c>
      <c r="H697" s="245"/>
      <c r="I697" s="246">
        <f>ROUND(E697*H697,2)</f>
        <v>0</v>
      </c>
      <c r="J697" s="245"/>
      <c r="K697" s="246">
        <f>ROUND(E697*J697,2)</f>
        <v>0</v>
      </c>
      <c r="L697" s="246">
        <v>21</v>
      </c>
      <c r="M697" s="246">
        <f>G697*(1+L697/100)</f>
        <v>0</v>
      </c>
      <c r="N697" s="246">
        <v>0</v>
      </c>
      <c r="O697" s="246">
        <f>ROUND(E697*N697,2)</f>
        <v>0</v>
      </c>
      <c r="P697" s="246">
        <v>0</v>
      </c>
      <c r="Q697" s="246">
        <f>ROUND(E697*P697,2)</f>
        <v>0</v>
      </c>
      <c r="R697" s="246"/>
      <c r="S697" s="246" t="s">
        <v>374</v>
      </c>
      <c r="T697" s="247" t="s">
        <v>375</v>
      </c>
      <c r="U697" s="222">
        <v>0</v>
      </c>
      <c r="V697" s="222">
        <f>ROUND(E697*U697,2)</f>
        <v>0</v>
      </c>
      <c r="W697" s="222"/>
      <c r="X697" s="222" t="s">
        <v>376</v>
      </c>
      <c r="Y697" s="213"/>
      <c r="Z697" s="213"/>
      <c r="AA697" s="213"/>
      <c r="AB697" s="213"/>
      <c r="AC697" s="213"/>
      <c r="AD697" s="213"/>
      <c r="AE697" s="213"/>
      <c r="AF697" s="213"/>
      <c r="AG697" s="213" t="s">
        <v>561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x14ac:dyDescent="0.2">
      <c r="A698" s="224" t="s">
        <v>368</v>
      </c>
      <c r="B698" s="225" t="s">
        <v>301</v>
      </c>
      <c r="C698" s="251" t="s">
        <v>302</v>
      </c>
      <c r="D698" s="226"/>
      <c r="E698" s="227"/>
      <c r="F698" s="228"/>
      <c r="G698" s="228">
        <f>SUMIF(AG699:AG702,"&lt;&gt;NOR",G699:G702)</f>
        <v>0</v>
      </c>
      <c r="H698" s="228"/>
      <c r="I698" s="228">
        <f>SUM(I699:I702)</f>
        <v>0</v>
      </c>
      <c r="J698" s="228"/>
      <c r="K698" s="228">
        <f>SUM(K699:K702)</f>
        <v>0</v>
      </c>
      <c r="L698" s="228"/>
      <c r="M698" s="228">
        <f>SUM(M699:M702)</f>
        <v>0</v>
      </c>
      <c r="N698" s="228"/>
      <c r="O698" s="228">
        <f>SUM(O699:O702)</f>
        <v>0</v>
      </c>
      <c r="P698" s="228"/>
      <c r="Q698" s="228">
        <f>SUM(Q699:Q702)</f>
        <v>0.32</v>
      </c>
      <c r="R698" s="228"/>
      <c r="S698" s="228"/>
      <c r="T698" s="229"/>
      <c r="U698" s="223"/>
      <c r="V698" s="223">
        <f>SUM(V699:V702)</f>
        <v>8.1999999999999993</v>
      </c>
      <c r="W698" s="223"/>
      <c r="X698" s="223"/>
      <c r="AG698" t="s">
        <v>370</v>
      </c>
    </row>
    <row r="699" spans="1:60" outlineLevel="1" x14ac:dyDescent="0.2">
      <c r="A699" s="241">
        <v>190</v>
      </c>
      <c r="B699" s="242" t="s">
        <v>2750</v>
      </c>
      <c r="C699" s="252" t="s">
        <v>2751</v>
      </c>
      <c r="D699" s="243" t="s">
        <v>594</v>
      </c>
      <c r="E699" s="244">
        <v>8</v>
      </c>
      <c r="F699" s="245"/>
      <c r="G699" s="246">
        <f>ROUND(E699*F699,2)</f>
        <v>0</v>
      </c>
      <c r="H699" s="245"/>
      <c r="I699" s="246">
        <f>ROUND(E699*H699,2)</f>
        <v>0</v>
      </c>
      <c r="J699" s="245"/>
      <c r="K699" s="246">
        <f>ROUND(E699*J699,2)</f>
        <v>0</v>
      </c>
      <c r="L699" s="246">
        <v>21</v>
      </c>
      <c r="M699" s="246">
        <f>G699*(1+L699/100)</f>
        <v>0</v>
      </c>
      <c r="N699" s="246">
        <v>0</v>
      </c>
      <c r="O699" s="246">
        <f>ROUND(E699*N699,2)</f>
        <v>0</v>
      </c>
      <c r="P699" s="246">
        <v>1.933E-2</v>
      </c>
      <c r="Q699" s="246">
        <f>ROUND(E699*P699,2)</f>
        <v>0.15</v>
      </c>
      <c r="R699" s="246"/>
      <c r="S699" s="246" t="s">
        <v>374</v>
      </c>
      <c r="T699" s="247" t="s">
        <v>375</v>
      </c>
      <c r="U699" s="222">
        <v>0.59</v>
      </c>
      <c r="V699" s="222">
        <f>ROUND(E699*U699,2)</f>
        <v>4.72</v>
      </c>
      <c r="W699" s="222"/>
      <c r="X699" s="222" t="s">
        <v>376</v>
      </c>
      <c r="Y699" s="213"/>
      <c r="Z699" s="213"/>
      <c r="AA699" s="213"/>
      <c r="AB699" s="213"/>
      <c r="AC699" s="213"/>
      <c r="AD699" s="213"/>
      <c r="AE699" s="213"/>
      <c r="AF699" s="213"/>
      <c r="AG699" s="213" t="s">
        <v>561</v>
      </c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1" x14ac:dyDescent="0.2">
      <c r="A700" s="241">
        <v>191</v>
      </c>
      <c r="B700" s="242" t="s">
        <v>2752</v>
      </c>
      <c r="C700" s="252" t="s">
        <v>2753</v>
      </c>
      <c r="D700" s="243" t="s">
        <v>594</v>
      </c>
      <c r="E700" s="244">
        <v>2</v>
      </c>
      <c r="F700" s="245"/>
      <c r="G700" s="246">
        <f>ROUND(E700*F700,2)</f>
        <v>0</v>
      </c>
      <c r="H700" s="245"/>
      <c r="I700" s="246">
        <f>ROUND(E700*H700,2)</f>
        <v>0</v>
      </c>
      <c r="J700" s="245"/>
      <c r="K700" s="246">
        <f>ROUND(E700*J700,2)</f>
        <v>0</v>
      </c>
      <c r="L700" s="246">
        <v>21</v>
      </c>
      <c r="M700" s="246">
        <f>G700*(1+L700/100)</f>
        <v>0</v>
      </c>
      <c r="N700" s="246">
        <v>0</v>
      </c>
      <c r="O700" s="246">
        <f>ROUND(E700*N700,2)</f>
        <v>0</v>
      </c>
      <c r="P700" s="246">
        <v>1.72E-2</v>
      </c>
      <c r="Q700" s="246">
        <f>ROUND(E700*P700,2)</f>
        <v>0.03</v>
      </c>
      <c r="R700" s="246"/>
      <c r="S700" s="246" t="s">
        <v>374</v>
      </c>
      <c r="T700" s="247" t="s">
        <v>375</v>
      </c>
      <c r="U700" s="222">
        <v>0.40300000000000002</v>
      </c>
      <c r="V700" s="222">
        <f>ROUND(E700*U700,2)</f>
        <v>0.81</v>
      </c>
      <c r="W700" s="222"/>
      <c r="X700" s="222" t="s">
        <v>376</v>
      </c>
      <c r="Y700" s="213"/>
      <c r="Z700" s="213"/>
      <c r="AA700" s="213"/>
      <c r="AB700" s="213"/>
      <c r="AC700" s="213"/>
      <c r="AD700" s="213"/>
      <c r="AE700" s="213"/>
      <c r="AF700" s="213"/>
      <c r="AG700" s="213" t="s">
        <v>561</v>
      </c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outlineLevel="1" x14ac:dyDescent="0.2">
      <c r="A701" s="241">
        <v>192</v>
      </c>
      <c r="B701" s="242" t="s">
        <v>2754</v>
      </c>
      <c r="C701" s="252" t="s">
        <v>2755</v>
      </c>
      <c r="D701" s="243" t="s">
        <v>594</v>
      </c>
      <c r="E701" s="244">
        <v>7</v>
      </c>
      <c r="F701" s="245"/>
      <c r="G701" s="246">
        <f>ROUND(E701*F701,2)</f>
        <v>0</v>
      </c>
      <c r="H701" s="245"/>
      <c r="I701" s="246">
        <f>ROUND(E701*H701,2)</f>
        <v>0</v>
      </c>
      <c r="J701" s="245"/>
      <c r="K701" s="246">
        <f>ROUND(E701*J701,2)</f>
        <v>0</v>
      </c>
      <c r="L701" s="246">
        <v>21</v>
      </c>
      <c r="M701" s="246">
        <f>G701*(1+L701/100)</f>
        <v>0</v>
      </c>
      <c r="N701" s="246">
        <v>0</v>
      </c>
      <c r="O701" s="246">
        <f>ROUND(E701*N701,2)</f>
        <v>0</v>
      </c>
      <c r="P701" s="246">
        <v>1.9460000000000002E-2</v>
      </c>
      <c r="Q701" s="246">
        <f>ROUND(E701*P701,2)</f>
        <v>0.14000000000000001</v>
      </c>
      <c r="R701" s="246"/>
      <c r="S701" s="246" t="s">
        <v>374</v>
      </c>
      <c r="T701" s="247" t="s">
        <v>375</v>
      </c>
      <c r="U701" s="222">
        <v>0.38200000000000001</v>
      </c>
      <c r="V701" s="222">
        <f>ROUND(E701*U701,2)</f>
        <v>2.67</v>
      </c>
      <c r="W701" s="222"/>
      <c r="X701" s="222" t="s">
        <v>376</v>
      </c>
      <c r="Y701" s="213"/>
      <c r="Z701" s="213"/>
      <c r="AA701" s="213"/>
      <c r="AB701" s="213"/>
      <c r="AC701" s="213"/>
      <c r="AD701" s="213"/>
      <c r="AE701" s="213"/>
      <c r="AF701" s="213"/>
      <c r="AG701" s="213" t="s">
        <v>561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outlineLevel="1" x14ac:dyDescent="0.2">
      <c r="A702" s="241">
        <v>193</v>
      </c>
      <c r="B702" s="242" t="s">
        <v>2756</v>
      </c>
      <c r="C702" s="252" t="s">
        <v>2757</v>
      </c>
      <c r="D702" s="243" t="s">
        <v>0</v>
      </c>
      <c r="E702" s="244">
        <v>31.55</v>
      </c>
      <c r="F702" s="245"/>
      <c r="G702" s="246">
        <f>ROUND(E702*F702,2)</f>
        <v>0</v>
      </c>
      <c r="H702" s="245"/>
      <c r="I702" s="246">
        <f>ROUND(E702*H702,2)</f>
        <v>0</v>
      </c>
      <c r="J702" s="245"/>
      <c r="K702" s="246">
        <f>ROUND(E702*J702,2)</f>
        <v>0</v>
      </c>
      <c r="L702" s="246">
        <v>21</v>
      </c>
      <c r="M702" s="246">
        <f>G702*(1+L702/100)</f>
        <v>0</v>
      </c>
      <c r="N702" s="246">
        <v>0</v>
      </c>
      <c r="O702" s="246">
        <f>ROUND(E702*N702,2)</f>
        <v>0</v>
      </c>
      <c r="P702" s="246">
        <v>0</v>
      </c>
      <c r="Q702" s="246">
        <f>ROUND(E702*P702,2)</f>
        <v>0</v>
      </c>
      <c r="R702" s="246"/>
      <c r="S702" s="246" t="s">
        <v>374</v>
      </c>
      <c r="T702" s="247" t="s">
        <v>375</v>
      </c>
      <c r="U702" s="222">
        <v>0</v>
      </c>
      <c r="V702" s="222">
        <f>ROUND(E702*U702,2)</f>
        <v>0</v>
      </c>
      <c r="W702" s="222"/>
      <c r="X702" s="222" t="s">
        <v>376</v>
      </c>
      <c r="Y702" s="213"/>
      <c r="Z702" s="213"/>
      <c r="AA702" s="213"/>
      <c r="AB702" s="213"/>
      <c r="AC702" s="213"/>
      <c r="AD702" s="213"/>
      <c r="AE702" s="213"/>
      <c r="AF702" s="213"/>
      <c r="AG702" s="213" t="s">
        <v>561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</row>
    <row r="703" spans="1:60" x14ac:dyDescent="0.2">
      <c r="A703" s="224" t="s">
        <v>368</v>
      </c>
      <c r="B703" s="225" t="s">
        <v>313</v>
      </c>
      <c r="C703" s="251" t="s">
        <v>314</v>
      </c>
      <c r="D703" s="226"/>
      <c r="E703" s="227"/>
      <c r="F703" s="228"/>
      <c r="G703" s="228">
        <f>SUMIF(AG704:AG781,"&lt;&gt;NOR",G704:G781)</f>
        <v>0</v>
      </c>
      <c r="H703" s="228"/>
      <c r="I703" s="228">
        <f>SUM(I704:I781)</f>
        <v>0</v>
      </c>
      <c r="J703" s="228"/>
      <c r="K703" s="228">
        <f>SUM(K704:K781)</f>
        <v>0</v>
      </c>
      <c r="L703" s="228"/>
      <c r="M703" s="228">
        <f>SUM(M704:M781)</f>
        <v>0</v>
      </c>
      <c r="N703" s="228"/>
      <c r="O703" s="228">
        <f>SUM(O704:O781)</f>
        <v>59.61</v>
      </c>
      <c r="P703" s="228"/>
      <c r="Q703" s="228">
        <f>SUM(Q704:Q781)</f>
        <v>121.30000000000001</v>
      </c>
      <c r="R703" s="228"/>
      <c r="S703" s="228"/>
      <c r="T703" s="229"/>
      <c r="U703" s="223"/>
      <c r="V703" s="223">
        <f>SUM(V704:V781)</f>
        <v>932.29</v>
      </c>
      <c r="W703" s="223"/>
      <c r="X703" s="223"/>
      <c r="AG703" t="s">
        <v>370</v>
      </c>
    </row>
    <row r="704" spans="1:60" outlineLevel="1" x14ac:dyDescent="0.2">
      <c r="A704" s="241">
        <v>194</v>
      </c>
      <c r="B704" s="242" t="s">
        <v>2758</v>
      </c>
      <c r="C704" s="252" t="s">
        <v>2759</v>
      </c>
      <c r="D704" s="243" t="s">
        <v>1188</v>
      </c>
      <c r="E704" s="244">
        <v>66</v>
      </c>
      <c r="F704" s="245"/>
      <c r="G704" s="246">
        <f>ROUND(E704*F704,2)</f>
        <v>0</v>
      </c>
      <c r="H704" s="245"/>
      <c r="I704" s="246">
        <f>ROUND(E704*H704,2)</f>
        <v>0</v>
      </c>
      <c r="J704" s="245"/>
      <c r="K704" s="246">
        <f>ROUND(E704*J704,2)</f>
        <v>0</v>
      </c>
      <c r="L704" s="246">
        <v>21</v>
      </c>
      <c r="M704" s="246">
        <f>G704*(1+L704/100)</f>
        <v>0</v>
      </c>
      <c r="N704" s="246">
        <v>1.2199999999999999E-3</v>
      </c>
      <c r="O704" s="246">
        <f>ROUND(E704*N704,2)</f>
        <v>0.08</v>
      </c>
      <c r="P704" s="246">
        <v>0</v>
      </c>
      <c r="Q704" s="246">
        <f>ROUND(E704*P704,2)</f>
        <v>0</v>
      </c>
      <c r="R704" s="246"/>
      <c r="S704" s="246" t="s">
        <v>374</v>
      </c>
      <c r="T704" s="247" t="s">
        <v>375</v>
      </c>
      <c r="U704" s="222">
        <v>0</v>
      </c>
      <c r="V704" s="222">
        <f>ROUND(E704*U704,2)</f>
        <v>0</v>
      </c>
      <c r="W704" s="222"/>
      <c r="X704" s="222" t="s">
        <v>376</v>
      </c>
      <c r="Y704" s="213"/>
      <c r="Z704" s="213"/>
      <c r="AA704" s="213"/>
      <c r="AB704" s="213"/>
      <c r="AC704" s="213"/>
      <c r="AD704" s="213"/>
      <c r="AE704" s="213"/>
      <c r="AF704" s="213"/>
      <c r="AG704" s="213" t="s">
        <v>561</v>
      </c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ht="22.5" outlineLevel="1" x14ac:dyDescent="0.2">
      <c r="A705" s="234">
        <v>195</v>
      </c>
      <c r="B705" s="235" t="s">
        <v>2760</v>
      </c>
      <c r="C705" s="253" t="s">
        <v>2761</v>
      </c>
      <c r="D705" s="236" t="s">
        <v>511</v>
      </c>
      <c r="E705" s="237">
        <v>938</v>
      </c>
      <c r="F705" s="238"/>
      <c r="G705" s="239">
        <f>ROUND(E705*F705,2)</f>
        <v>0</v>
      </c>
      <c r="H705" s="238"/>
      <c r="I705" s="239">
        <f>ROUND(E705*H705,2)</f>
        <v>0</v>
      </c>
      <c r="J705" s="238"/>
      <c r="K705" s="239">
        <f>ROUND(E705*J705,2)</f>
        <v>0</v>
      </c>
      <c r="L705" s="239">
        <v>21</v>
      </c>
      <c r="M705" s="239">
        <f>G705*(1+L705/100)</f>
        <v>0</v>
      </c>
      <c r="N705" s="239">
        <v>1.2199999999999999E-3</v>
      </c>
      <c r="O705" s="239">
        <f>ROUND(E705*N705,2)</f>
        <v>1.1399999999999999</v>
      </c>
      <c r="P705" s="239">
        <v>0</v>
      </c>
      <c r="Q705" s="239">
        <f>ROUND(E705*P705,2)</f>
        <v>0</v>
      </c>
      <c r="R705" s="239"/>
      <c r="S705" s="239" t="s">
        <v>374</v>
      </c>
      <c r="T705" s="240" t="s">
        <v>375</v>
      </c>
      <c r="U705" s="222">
        <v>0</v>
      </c>
      <c r="V705" s="222">
        <f>ROUND(E705*U705,2)</f>
        <v>0</v>
      </c>
      <c r="W705" s="222"/>
      <c r="X705" s="222" t="s">
        <v>376</v>
      </c>
      <c r="Y705" s="213"/>
      <c r="Z705" s="213"/>
      <c r="AA705" s="213"/>
      <c r="AB705" s="213"/>
      <c r="AC705" s="213"/>
      <c r="AD705" s="213"/>
      <c r="AE705" s="213"/>
      <c r="AF705" s="213"/>
      <c r="AG705" s="213" t="s">
        <v>561</v>
      </c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1" x14ac:dyDescent="0.2">
      <c r="A706" s="220"/>
      <c r="B706" s="221"/>
      <c r="C706" s="261" t="s">
        <v>1696</v>
      </c>
      <c r="D706" s="259"/>
      <c r="E706" s="260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13"/>
      <c r="Z706" s="213"/>
      <c r="AA706" s="213"/>
      <c r="AB706" s="213"/>
      <c r="AC706" s="213"/>
      <c r="AD706" s="213"/>
      <c r="AE706" s="213"/>
      <c r="AF706" s="213"/>
      <c r="AG706" s="213" t="s">
        <v>532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ht="22.5" outlineLevel="1" x14ac:dyDescent="0.2">
      <c r="A707" s="220"/>
      <c r="B707" s="221"/>
      <c r="C707" s="261" t="s">
        <v>2762</v>
      </c>
      <c r="D707" s="259"/>
      <c r="E707" s="260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13"/>
      <c r="Z707" s="213"/>
      <c r="AA707" s="213"/>
      <c r="AB707" s="213"/>
      <c r="AC707" s="213"/>
      <c r="AD707" s="213"/>
      <c r="AE707" s="213"/>
      <c r="AF707" s="213"/>
      <c r="AG707" s="213" t="s">
        <v>532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1" x14ac:dyDescent="0.2">
      <c r="A708" s="220"/>
      <c r="B708" s="221"/>
      <c r="C708" s="261" t="s">
        <v>2763</v>
      </c>
      <c r="D708" s="259"/>
      <c r="E708" s="260">
        <v>938</v>
      </c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13"/>
      <c r="Z708" s="213"/>
      <c r="AA708" s="213"/>
      <c r="AB708" s="213"/>
      <c r="AC708" s="213"/>
      <c r="AD708" s="213"/>
      <c r="AE708" s="213"/>
      <c r="AF708" s="213"/>
      <c r="AG708" s="213" t="s">
        <v>532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ht="22.5" outlineLevel="1" x14ac:dyDescent="0.2">
      <c r="A709" s="234">
        <v>196</v>
      </c>
      <c r="B709" s="235" t="s">
        <v>2764</v>
      </c>
      <c r="C709" s="253" t="s">
        <v>2765</v>
      </c>
      <c r="D709" s="236" t="s">
        <v>511</v>
      </c>
      <c r="E709" s="237">
        <v>116.56</v>
      </c>
      <c r="F709" s="238"/>
      <c r="G709" s="239">
        <f>ROUND(E709*F709,2)</f>
        <v>0</v>
      </c>
      <c r="H709" s="238"/>
      <c r="I709" s="239">
        <f>ROUND(E709*H709,2)</f>
        <v>0</v>
      </c>
      <c r="J709" s="238"/>
      <c r="K709" s="239">
        <f>ROUND(E709*J709,2)</f>
        <v>0</v>
      </c>
      <c r="L709" s="239">
        <v>21</v>
      </c>
      <c r="M709" s="239">
        <f>G709*(1+L709/100)</f>
        <v>0</v>
      </c>
      <c r="N709" s="239">
        <v>6.9999999999999994E-5</v>
      </c>
      <c r="O709" s="239">
        <f>ROUND(E709*N709,2)</f>
        <v>0.01</v>
      </c>
      <c r="P709" s="239">
        <v>0</v>
      </c>
      <c r="Q709" s="239">
        <f>ROUND(E709*P709,2)</f>
        <v>0</v>
      </c>
      <c r="R709" s="239"/>
      <c r="S709" s="239" t="s">
        <v>374</v>
      </c>
      <c r="T709" s="240" t="s">
        <v>375</v>
      </c>
      <c r="U709" s="222">
        <v>0</v>
      </c>
      <c r="V709" s="222">
        <f>ROUND(E709*U709,2)</f>
        <v>0</v>
      </c>
      <c r="W709" s="222"/>
      <c r="X709" s="222" t="s">
        <v>376</v>
      </c>
      <c r="Y709" s="213"/>
      <c r="Z709" s="213"/>
      <c r="AA709" s="213"/>
      <c r="AB709" s="213"/>
      <c r="AC709" s="213"/>
      <c r="AD709" s="213"/>
      <c r="AE709" s="213"/>
      <c r="AF709" s="213"/>
      <c r="AG709" s="213" t="s">
        <v>561</v>
      </c>
      <c r="AH709" s="213"/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1" x14ac:dyDescent="0.2">
      <c r="A710" s="220"/>
      <c r="B710" s="221"/>
      <c r="C710" s="261" t="s">
        <v>2077</v>
      </c>
      <c r="D710" s="259"/>
      <c r="E710" s="260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13"/>
      <c r="Z710" s="213"/>
      <c r="AA710" s="213"/>
      <c r="AB710" s="213"/>
      <c r="AC710" s="213"/>
      <c r="AD710" s="213"/>
      <c r="AE710" s="213"/>
      <c r="AF710" s="213"/>
      <c r="AG710" s="213" t="s">
        <v>532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1" x14ac:dyDescent="0.2">
      <c r="A711" s="220"/>
      <c r="B711" s="221"/>
      <c r="C711" s="261" t="s">
        <v>2373</v>
      </c>
      <c r="D711" s="259"/>
      <c r="E711" s="260"/>
      <c r="F711" s="222"/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  <c r="X711" s="222"/>
      <c r="Y711" s="213"/>
      <c r="Z711" s="213"/>
      <c r="AA711" s="213"/>
      <c r="AB711" s="213"/>
      <c r="AC711" s="213"/>
      <c r="AD711" s="213"/>
      <c r="AE711" s="213"/>
      <c r="AF711" s="213"/>
      <c r="AG711" s="213" t="s">
        <v>532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1" x14ac:dyDescent="0.2">
      <c r="A712" s="220"/>
      <c r="B712" s="221"/>
      <c r="C712" s="261" t="s">
        <v>2354</v>
      </c>
      <c r="D712" s="259"/>
      <c r="E712" s="260">
        <v>116.56</v>
      </c>
      <c r="F712" s="222"/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  <c r="X712" s="222"/>
      <c r="Y712" s="213"/>
      <c r="Z712" s="213"/>
      <c r="AA712" s="213"/>
      <c r="AB712" s="213"/>
      <c r="AC712" s="213"/>
      <c r="AD712" s="213"/>
      <c r="AE712" s="213"/>
      <c r="AF712" s="213"/>
      <c r="AG712" s="213" t="s">
        <v>532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1" x14ac:dyDescent="0.2">
      <c r="A713" s="234">
        <v>197</v>
      </c>
      <c r="B713" s="235" t="s">
        <v>2766</v>
      </c>
      <c r="C713" s="253" t="s">
        <v>2767</v>
      </c>
      <c r="D713" s="236" t="s">
        <v>511</v>
      </c>
      <c r="E713" s="237">
        <v>128.21600000000001</v>
      </c>
      <c r="F713" s="238"/>
      <c r="G713" s="239">
        <f>ROUND(E713*F713,2)</f>
        <v>0</v>
      </c>
      <c r="H713" s="238"/>
      <c r="I713" s="239">
        <f>ROUND(E713*H713,2)</f>
        <v>0</v>
      </c>
      <c r="J713" s="238"/>
      <c r="K713" s="239">
        <f>ROUND(E713*J713,2)</f>
        <v>0</v>
      </c>
      <c r="L713" s="239">
        <v>21</v>
      </c>
      <c r="M713" s="239">
        <f>G713*(1+L713/100)</f>
        <v>0</v>
      </c>
      <c r="N713" s="239">
        <v>8.9999999999999993E-3</v>
      </c>
      <c r="O713" s="239">
        <f>ROUND(E713*N713,2)</f>
        <v>1.1499999999999999</v>
      </c>
      <c r="P713" s="239">
        <v>0</v>
      </c>
      <c r="Q713" s="239">
        <f>ROUND(E713*P713,2)</f>
        <v>0</v>
      </c>
      <c r="R713" s="239"/>
      <c r="S713" s="239" t="s">
        <v>374</v>
      </c>
      <c r="T713" s="240" t="s">
        <v>375</v>
      </c>
      <c r="U713" s="222">
        <v>0</v>
      </c>
      <c r="V713" s="222">
        <f>ROUND(E713*U713,2)</f>
        <v>0</v>
      </c>
      <c r="W713" s="222"/>
      <c r="X713" s="222" t="s">
        <v>587</v>
      </c>
      <c r="Y713" s="213"/>
      <c r="Z713" s="213"/>
      <c r="AA713" s="213"/>
      <c r="AB713" s="213"/>
      <c r="AC713" s="213"/>
      <c r="AD713" s="213"/>
      <c r="AE713" s="213"/>
      <c r="AF713" s="213"/>
      <c r="AG713" s="213" t="s">
        <v>588</v>
      </c>
      <c r="AH713" s="213"/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1" x14ac:dyDescent="0.2">
      <c r="A714" s="220"/>
      <c r="B714" s="221"/>
      <c r="C714" s="261" t="s">
        <v>2729</v>
      </c>
      <c r="D714" s="259"/>
      <c r="E714" s="260"/>
      <c r="F714" s="222"/>
      <c r="G714" s="222"/>
      <c r="H714" s="222"/>
      <c r="I714" s="222"/>
      <c r="J714" s="222"/>
      <c r="K714" s="222"/>
      <c r="L714" s="222"/>
      <c r="M714" s="222"/>
      <c r="N714" s="222"/>
      <c r="O714" s="222"/>
      <c r="P714" s="222"/>
      <c r="Q714" s="222"/>
      <c r="R714" s="222"/>
      <c r="S714" s="222"/>
      <c r="T714" s="222"/>
      <c r="U714" s="222"/>
      <c r="V714" s="222"/>
      <c r="W714" s="222"/>
      <c r="X714" s="222"/>
      <c r="Y714" s="213"/>
      <c r="Z714" s="213"/>
      <c r="AA714" s="213"/>
      <c r="AB714" s="213"/>
      <c r="AC714" s="213"/>
      <c r="AD714" s="213"/>
      <c r="AE714" s="213"/>
      <c r="AF714" s="213"/>
      <c r="AG714" s="213" t="s">
        <v>532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1" x14ac:dyDescent="0.2">
      <c r="A715" s="220"/>
      <c r="B715" s="221"/>
      <c r="C715" s="261" t="s">
        <v>2730</v>
      </c>
      <c r="D715" s="259"/>
      <c r="E715" s="260">
        <v>128.22</v>
      </c>
      <c r="F715" s="222"/>
      <c r="G715" s="222"/>
      <c r="H715" s="222"/>
      <c r="I715" s="222"/>
      <c r="J715" s="222"/>
      <c r="K715" s="222"/>
      <c r="L715" s="222"/>
      <c r="M715" s="222"/>
      <c r="N715" s="222"/>
      <c r="O715" s="222"/>
      <c r="P715" s="222"/>
      <c r="Q715" s="222"/>
      <c r="R715" s="222"/>
      <c r="S715" s="222"/>
      <c r="T715" s="222"/>
      <c r="U715" s="222"/>
      <c r="V715" s="222"/>
      <c r="W715" s="222"/>
      <c r="X715" s="222"/>
      <c r="Y715" s="213"/>
      <c r="Z715" s="213"/>
      <c r="AA715" s="213"/>
      <c r="AB715" s="213"/>
      <c r="AC715" s="213"/>
      <c r="AD715" s="213"/>
      <c r="AE715" s="213"/>
      <c r="AF715" s="213"/>
      <c r="AG715" s="213" t="s">
        <v>532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34">
        <v>198</v>
      </c>
      <c r="B716" s="235" t="s">
        <v>2768</v>
      </c>
      <c r="C716" s="253" t="s">
        <v>2769</v>
      </c>
      <c r="D716" s="236" t="s">
        <v>1188</v>
      </c>
      <c r="E716" s="237">
        <v>100.52</v>
      </c>
      <c r="F716" s="238"/>
      <c r="G716" s="239">
        <f>ROUND(E716*F716,2)</f>
        <v>0</v>
      </c>
      <c r="H716" s="238"/>
      <c r="I716" s="239">
        <f>ROUND(E716*H716,2)</f>
        <v>0</v>
      </c>
      <c r="J716" s="238"/>
      <c r="K716" s="239">
        <f>ROUND(E716*J716,2)</f>
        <v>0</v>
      </c>
      <c r="L716" s="239">
        <v>21</v>
      </c>
      <c r="M716" s="239">
        <f>G716*(1+L716/100)</f>
        <v>0</v>
      </c>
      <c r="N716" s="239">
        <v>0</v>
      </c>
      <c r="O716" s="239">
        <f>ROUND(E716*N716,2)</f>
        <v>0</v>
      </c>
      <c r="P716" s="239">
        <v>0.8</v>
      </c>
      <c r="Q716" s="239">
        <f>ROUND(E716*P716,2)</f>
        <v>80.42</v>
      </c>
      <c r="R716" s="239"/>
      <c r="S716" s="239" t="s">
        <v>374</v>
      </c>
      <c r="T716" s="240" t="s">
        <v>375</v>
      </c>
      <c r="U716" s="222">
        <v>0</v>
      </c>
      <c r="V716" s="222">
        <f>ROUND(E716*U716,2)</f>
        <v>0</v>
      </c>
      <c r="W716" s="222"/>
      <c r="X716" s="222" t="s">
        <v>376</v>
      </c>
      <c r="Y716" s="213"/>
      <c r="Z716" s="213"/>
      <c r="AA716" s="213"/>
      <c r="AB716" s="213"/>
      <c r="AC716" s="213"/>
      <c r="AD716" s="213"/>
      <c r="AE716" s="213"/>
      <c r="AF716" s="213"/>
      <c r="AG716" s="213" t="s">
        <v>561</v>
      </c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1" x14ac:dyDescent="0.2">
      <c r="A717" s="220"/>
      <c r="B717" s="221"/>
      <c r="C717" s="261" t="s">
        <v>1696</v>
      </c>
      <c r="D717" s="259"/>
      <c r="E717" s="260"/>
      <c r="F717" s="222"/>
      <c r="G717" s="222"/>
      <c r="H717" s="222"/>
      <c r="I717" s="222"/>
      <c r="J717" s="222"/>
      <c r="K717" s="222"/>
      <c r="L717" s="222"/>
      <c r="M717" s="222"/>
      <c r="N717" s="222"/>
      <c r="O717" s="222"/>
      <c r="P717" s="222"/>
      <c r="Q717" s="222"/>
      <c r="R717" s="222"/>
      <c r="S717" s="222"/>
      <c r="T717" s="222"/>
      <c r="U717" s="222"/>
      <c r="V717" s="222"/>
      <c r="W717" s="222"/>
      <c r="X717" s="222"/>
      <c r="Y717" s="213"/>
      <c r="Z717" s="213"/>
      <c r="AA717" s="213"/>
      <c r="AB717" s="213"/>
      <c r="AC717" s="213"/>
      <c r="AD717" s="213"/>
      <c r="AE717" s="213"/>
      <c r="AF717" s="213"/>
      <c r="AG717" s="213" t="s">
        <v>532</v>
      </c>
      <c r="AH717" s="213">
        <v>0</v>
      </c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</row>
    <row r="718" spans="1:60" outlineLevel="1" x14ac:dyDescent="0.2">
      <c r="A718" s="220"/>
      <c r="B718" s="221"/>
      <c r="C718" s="261" t="s">
        <v>2770</v>
      </c>
      <c r="D718" s="259"/>
      <c r="E718" s="260"/>
      <c r="F718" s="222"/>
      <c r="G718" s="222"/>
      <c r="H718" s="222"/>
      <c r="I718" s="222"/>
      <c r="J718" s="222"/>
      <c r="K718" s="222"/>
      <c r="L718" s="222"/>
      <c r="M718" s="222"/>
      <c r="N718" s="222"/>
      <c r="O718" s="222"/>
      <c r="P718" s="222"/>
      <c r="Q718" s="222"/>
      <c r="R718" s="222"/>
      <c r="S718" s="222"/>
      <c r="T718" s="222"/>
      <c r="U718" s="222"/>
      <c r="V718" s="222"/>
      <c r="W718" s="222"/>
      <c r="X718" s="222"/>
      <c r="Y718" s="213"/>
      <c r="Z718" s="213"/>
      <c r="AA718" s="213"/>
      <c r="AB718" s="213"/>
      <c r="AC718" s="213"/>
      <c r="AD718" s="213"/>
      <c r="AE718" s="213"/>
      <c r="AF718" s="213"/>
      <c r="AG718" s="213" t="s">
        <v>532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ht="22.5" outlineLevel="1" x14ac:dyDescent="0.2">
      <c r="A719" s="220"/>
      <c r="B719" s="221"/>
      <c r="C719" s="261" t="s">
        <v>2771</v>
      </c>
      <c r="D719" s="259"/>
      <c r="E719" s="260"/>
      <c r="F719" s="222"/>
      <c r="G719" s="222"/>
      <c r="H719" s="222"/>
      <c r="I719" s="222"/>
      <c r="J719" s="222"/>
      <c r="K719" s="222"/>
      <c r="L719" s="222"/>
      <c r="M719" s="222"/>
      <c r="N719" s="222"/>
      <c r="O719" s="222"/>
      <c r="P719" s="222"/>
      <c r="Q719" s="222"/>
      <c r="R719" s="222"/>
      <c r="S719" s="222"/>
      <c r="T719" s="222"/>
      <c r="U719" s="222"/>
      <c r="V719" s="222"/>
      <c r="W719" s="222"/>
      <c r="X719" s="222"/>
      <c r="Y719" s="213"/>
      <c r="Z719" s="213"/>
      <c r="AA719" s="213"/>
      <c r="AB719" s="213"/>
      <c r="AC719" s="213"/>
      <c r="AD719" s="213"/>
      <c r="AE719" s="213"/>
      <c r="AF719" s="213"/>
      <c r="AG719" s="213" t="s">
        <v>532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1" x14ac:dyDescent="0.2">
      <c r="A720" s="220"/>
      <c r="B720" s="221"/>
      <c r="C720" s="261" t="s">
        <v>2772</v>
      </c>
      <c r="D720" s="259"/>
      <c r="E720" s="260"/>
      <c r="F720" s="222"/>
      <c r="G720" s="222"/>
      <c r="H720" s="222"/>
      <c r="I720" s="222"/>
      <c r="J720" s="222"/>
      <c r="K720" s="222"/>
      <c r="L720" s="222"/>
      <c r="M720" s="222"/>
      <c r="N720" s="222"/>
      <c r="O720" s="222"/>
      <c r="P720" s="222"/>
      <c r="Q720" s="222"/>
      <c r="R720" s="222"/>
      <c r="S720" s="222"/>
      <c r="T720" s="222"/>
      <c r="U720" s="222"/>
      <c r="V720" s="222"/>
      <c r="W720" s="222"/>
      <c r="X720" s="222"/>
      <c r="Y720" s="213"/>
      <c r="Z720" s="213"/>
      <c r="AA720" s="213"/>
      <c r="AB720" s="213"/>
      <c r="AC720" s="213"/>
      <c r="AD720" s="213"/>
      <c r="AE720" s="213"/>
      <c r="AF720" s="213"/>
      <c r="AG720" s="213" t="s">
        <v>532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1" x14ac:dyDescent="0.2">
      <c r="A721" s="220"/>
      <c r="B721" s="221"/>
      <c r="C721" s="261" t="s">
        <v>2773</v>
      </c>
      <c r="D721" s="259"/>
      <c r="E721" s="260">
        <v>100.52</v>
      </c>
      <c r="F721" s="222"/>
      <c r="G721" s="222"/>
      <c r="H721" s="222"/>
      <c r="I721" s="222"/>
      <c r="J721" s="222"/>
      <c r="K721" s="222"/>
      <c r="L721" s="222"/>
      <c r="M721" s="222"/>
      <c r="N721" s="222"/>
      <c r="O721" s="222"/>
      <c r="P721" s="222"/>
      <c r="Q721" s="222"/>
      <c r="R721" s="222"/>
      <c r="S721" s="222"/>
      <c r="T721" s="222"/>
      <c r="U721" s="222"/>
      <c r="V721" s="222"/>
      <c r="W721" s="222"/>
      <c r="X721" s="222"/>
      <c r="Y721" s="213"/>
      <c r="Z721" s="213"/>
      <c r="AA721" s="213"/>
      <c r="AB721" s="213"/>
      <c r="AC721" s="213"/>
      <c r="AD721" s="213"/>
      <c r="AE721" s="213"/>
      <c r="AF721" s="213"/>
      <c r="AG721" s="213" t="s">
        <v>532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1" x14ac:dyDescent="0.2">
      <c r="A722" s="241">
        <v>199</v>
      </c>
      <c r="B722" s="242" t="s">
        <v>2774</v>
      </c>
      <c r="C722" s="252" t="s">
        <v>2775</v>
      </c>
      <c r="D722" s="243" t="s">
        <v>594</v>
      </c>
      <c r="E722" s="244">
        <v>0</v>
      </c>
      <c r="F722" s="245"/>
      <c r="G722" s="246">
        <f>ROUND(E722*F722,2)</f>
        <v>0</v>
      </c>
      <c r="H722" s="245"/>
      <c r="I722" s="246">
        <f>ROUND(E722*H722,2)</f>
        <v>0</v>
      </c>
      <c r="J722" s="245"/>
      <c r="K722" s="246">
        <f>ROUND(E722*J722,2)</f>
        <v>0</v>
      </c>
      <c r="L722" s="246">
        <v>21</v>
      </c>
      <c r="M722" s="246">
        <f>G722*(1+L722/100)</f>
        <v>0</v>
      </c>
      <c r="N722" s="246">
        <v>0</v>
      </c>
      <c r="O722" s="246">
        <f>ROUND(E722*N722,2)</f>
        <v>0</v>
      </c>
      <c r="P722" s="246">
        <v>0</v>
      </c>
      <c r="Q722" s="246">
        <f>ROUND(E722*P722,2)</f>
        <v>0</v>
      </c>
      <c r="R722" s="246"/>
      <c r="S722" s="246" t="s">
        <v>374</v>
      </c>
      <c r="T722" s="247" t="s">
        <v>375</v>
      </c>
      <c r="U722" s="222">
        <v>0</v>
      </c>
      <c r="V722" s="222">
        <f>ROUND(E722*U722,2)</f>
        <v>0</v>
      </c>
      <c r="W722" s="222"/>
      <c r="X722" s="222" t="s">
        <v>376</v>
      </c>
      <c r="Y722" s="213"/>
      <c r="Z722" s="213"/>
      <c r="AA722" s="213"/>
      <c r="AB722" s="213"/>
      <c r="AC722" s="213"/>
      <c r="AD722" s="213"/>
      <c r="AE722" s="213"/>
      <c r="AF722" s="213"/>
      <c r="AG722" s="213" t="s">
        <v>561</v>
      </c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1" x14ac:dyDescent="0.2">
      <c r="A723" s="241">
        <v>200</v>
      </c>
      <c r="B723" s="242" t="s">
        <v>2776</v>
      </c>
      <c r="C723" s="252" t="s">
        <v>2775</v>
      </c>
      <c r="D723" s="243" t="s">
        <v>1188</v>
      </c>
      <c r="E723" s="244">
        <v>0</v>
      </c>
      <c r="F723" s="245"/>
      <c r="G723" s="246">
        <f>ROUND(E723*F723,2)</f>
        <v>0</v>
      </c>
      <c r="H723" s="245"/>
      <c r="I723" s="246">
        <f>ROUND(E723*H723,2)</f>
        <v>0</v>
      </c>
      <c r="J723" s="245"/>
      <c r="K723" s="246">
        <f>ROUND(E723*J723,2)</f>
        <v>0</v>
      </c>
      <c r="L723" s="246">
        <v>21</v>
      </c>
      <c r="M723" s="246">
        <f>G723*(1+L723/100)</f>
        <v>0</v>
      </c>
      <c r="N723" s="246">
        <v>0</v>
      </c>
      <c r="O723" s="246">
        <f>ROUND(E723*N723,2)</f>
        <v>0</v>
      </c>
      <c r="P723" s="246">
        <v>0</v>
      </c>
      <c r="Q723" s="246">
        <f>ROUND(E723*P723,2)</f>
        <v>0</v>
      </c>
      <c r="R723" s="246"/>
      <c r="S723" s="246" t="s">
        <v>374</v>
      </c>
      <c r="T723" s="247" t="s">
        <v>375</v>
      </c>
      <c r="U723" s="222">
        <v>0</v>
      </c>
      <c r="V723" s="222">
        <f>ROUND(E723*U723,2)</f>
        <v>0</v>
      </c>
      <c r="W723" s="222"/>
      <c r="X723" s="222" t="s">
        <v>376</v>
      </c>
      <c r="Y723" s="213"/>
      <c r="Z723" s="213"/>
      <c r="AA723" s="213"/>
      <c r="AB723" s="213"/>
      <c r="AC723" s="213"/>
      <c r="AD723" s="213"/>
      <c r="AE723" s="213"/>
      <c r="AF723" s="213"/>
      <c r="AG723" s="213" t="s">
        <v>561</v>
      </c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41">
        <v>201</v>
      </c>
      <c r="B724" s="242" t="s">
        <v>2777</v>
      </c>
      <c r="C724" s="252" t="s">
        <v>2775</v>
      </c>
      <c r="D724" s="243" t="s">
        <v>1188</v>
      </c>
      <c r="E724" s="244">
        <v>0</v>
      </c>
      <c r="F724" s="245"/>
      <c r="G724" s="246">
        <f>ROUND(E724*F724,2)</f>
        <v>0</v>
      </c>
      <c r="H724" s="245"/>
      <c r="I724" s="246">
        <f>ROUND(E724*H724,2)</f>
        <v>0</v>
      </c>
      <c r="J724" s="245"/>
      <c r="K724" s="246">
        <f>ROUND(E724*J724,2)</f>
        <v>0</v>
      </c>
      <c r="L724" s="246">
        <v>21</v>
      </c>
      <c r="M724" s="246">
        <f>G724*(1+L724/100)</f>
        <v>0</v>
      </c>
      <c r="N724" s="246">
        <v>0</v>
      </c>
      <c r="O724" s="246">
        <f>ROUND(E724*N724,2)</f>
        <v>0</v>
      </c>
      <c r="P724" s="246">
        <v>0</v>
      </c>
      <c r="Q724" s="246">
        <f>ROUND(E724*P724,2)</f>
        <v>0</v>
      </c>
      <c r="R724" s="246"/>
      <c r="S724" s="246" t="s">
        <v>374</v>
      </c>
      <c r="T724" s="247" t="s">
        <v>375</v>
      </c>
      <c r="U724" s="222">
        <v>0</v>
      </c>
      <c r="V724" s="222">
        <f>ROUND(E724*U724,2)</f>
        <v>0</v>
      </c>
      <c r="W724" s="222"/>
      <c r="X724" s="222" t="s">
        <v>376</v>
      </c>
      <c r="Y724" s="213"/>
      <c r="Z724" s="213"/>
      <c r="AA724" s="213"/>
      <c r="AB724" s="213"/>
      <c r="AC724" s="213"/>
      <c r="AD724" s="213"/>
      <c r="AE724" s="213"/>
      <c r="AF724" s="213"/>
      <c r="AG724" s="213" t="s">
        <v>561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1" x14ac:dyDescent="0.2">
      <c r="A725" s="234">
        <v>202</v>
      </c>
      <c r="B725" s="235" t="s">
        <v>2778</v>
      </c>
      <c r="C725" s="253" t="s">
        <v>2779</v>
      </c>
      <c r="D725" s="236" t="s">
        <v>511</v>
      </c>
      <c r="E725" s="237">
        <v>50.994999999999997</v>
      </c>
      <c r="F725" s="238"/>
      <c r="G725" s="239">
        <f>ROUND(E725*F725,2)</f>
        <v>0</v>
      </c>
      <c r="H725" s="238"/>
      <c r="I725" s="239">
        <f>ROUND(E725*H725,2)</f>
        <v>0</v>
      </c>
      <c r="J725" s="238"/>
      <c r="K725" s="239">
        <f>ROUND(E725*J725,2)</f>
        <v>0</v>
      </c>
      <c r="L725" s="239">
        <v>21</v>
      </c>
      <c r="M725" s="239">
        <f>G725*(1+L725/100)</f>
        <v>0</v>
      </c>
      <c r="N725" s="239">
        <v>1.6209999999999999E-2</v>
      </c>
      <c r="O725" s="239">
        <f>ROUND(E725*N725,2)</f>
        <v>0.83</v>
      </c>
      <c r="P725" s="239">
        <v>0</v>
      </c>
      <c r="Q725" s="239">
        <f>ROUND(E725*P725,2)</f>
        <v>0</v>
      </c>
      <c r="R725" s="239"/>
      <c r="S725" s="239" t="s">
        <v>374</v>
      </c>
      <c r="T725" s="240" t="s">
        <v>375</v>
      </c>
      <c r="U725" s="222">
        <v>0</v>
      </c>
      <c r="V725" s="222">
        <f>ROUND(E725*U725,2)</f>
        <v>0</v>
      </c>
      <c r="W725" s="222"/>
      <c r="X725" s="222" t="s">
        <v>376</v>
      </c>
      <c r="Y725" s="213"/>
      <c r="Z725" s="213"/>
      <c r="AA725" s="213"/>
      <c r="AB725" s="213"/>
      <c r="AC725" s="213"/>
      <c r="AD725" s="213"/>
      <c r="AE725" s="213"/>
      <c r="AF725" s="213"/>
      <c r="AG725" s="213" t="s">
        <v>561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1" x14ac:dyDescent="0.2">
      <c r="A726" s="220"/>
      <c r="B726" s="221"/>
      <c r="C726" s="261" t="s">
        <v>2310</v>
      </c>
      <c r="D726" s="259"/>
      <c r="E726" s="260"/>
      <c r="F726" s="222"/>
      <c r="G726" s="222"/>
      <c r="H726" s="222"/>
      <c r="I726" s="222"/>
      <c r="J726" s="222"/>
      <c r="K726" s="222"/>
      <c r="L726" s="222"/>
      <c r="M726" s="222"/>
      <c r="N726" s="222"/>
      <c r="O726" s="222"/>
      <c r="P726" s="222"/>
      <c r="Q726" s="222"/>
      <c r="R726" s="222"/>
      <c r="S726" s="222"/>
      <c r="T726" s="222"/>
      <c r="U726" s="222"/>
      <c r="V726" s="222"/>
      <c r="W726" s="222"/>
      <c r="X726" s="222"/>
      <c r="Y726" s="213"/>
      <c r="Z726" s="213"/>
      <c r="AA726" s="213"/>
      <c r="AB726" s="213"/>
      <c r="AC726" s="213"/>
      <c r="AD726" s="213"/>
      <c r="AE726" s="213"/>
      <c r="AF726" s="213"/>
      <c r="AG726" s="213" t="s">
        <v>532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1" x14ac:dyDescent="0.2">
      <c r="A727" s="220"/>
      <c r="B727" s="221"/>
      <c r="C727" s="261" t="s">
        <v>2780</v>
      </c>
      <c r="D727" s="259"/>
      <c r="E727" s="260"/>
      <c r="F727" s="222"/>
      <c r="G727" s="222"/>
      <c r="H727" s="222"/>
      <c r="I727" s="222"/>
      <c r="J727" s="222"/>
      <c r="K727" s="222"/>
      <c r="L727" s="222"/>
      <c r="M727" s="222"/>
      <c r="N727" s="222"/>
      <c r="O727" s="222"/>
      <c r="P727" s="222"/>
      <c r="Q727" s="222"/>
      <c r="R727" s="222"/>
      <c r="S727" s="222"/>
      <c r="T727" s="222"/>
      <c r="U727" s="222"/>
      <c r="V727" s="222"/>
      <c r="W727" s="222"/>
      <c r="X727" s="222"/>
      <c r="Y727" s="213"/>
      <c r="Z727" s="213"/>
      <c r="AA727" s="213"/>
      <c r="AB727" s="213"/>
      <c r="AC727" s="213"/>
      <c r="AD727" s="213"/>
      <c r="AE727" s="213"/>
      <c r="AF727" s="213"/>
      <c r="AG727" s="213" t="s">
        <v>532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1" x14ac:dyDescent="0.2">
      <c r="A728" s="220"/>
      <c r="B728" s="221"/>
      <c r="C728" s="261" t="s">
        <v>2312</v>
      </c>
      <c r="D728" s="259"/>
      <c r="E728" s="260">
        <v>50.99</v>
      </c>
      <c r="F728" s="222"/>
      <c r="G728" s="222"/>
      <c r="H728" s="222"/>
      <c r="I728" s="222"/>
      <c r="J728" s="222"/>
      <c r="K728" s="222"/>
      <c r="L728" s="222"/>
      <c r="M728" s="222"/>
      <c r="N728" s="222"/>
      <c r="O728" s="222"/>
      <c r="P728" s="222"/>
      <c r="Q728" s="222"/>
      <c r="R728" s="222"/>
      <c r="S728" s="222"/>
      <c r="T728" s="222"/>
      <c r="U728" s="222"/>
      <c r="V728" s="222"/>
      <c r="W728" s="222"/>
      <c r="X728" s="222"/>
      <c r="Y728" s="213"/>
      <c r="Z728" s="213"/>
      <c r="AA728" s="213"/>
      <c r="AB728" s="213"/>
      <c r="AC728" s="213"/>
      <c r="AD728" s="213"/>
      <c r="AE728" s="213"/>
      <c r="AF728" s="213"/>
      <c r="AG728" s="213" t="s">
        <v>532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ht="22.5" outlineLevel="1" x14ac:dyDescent="0.2">
      <c r="A729" s="234">
        <v>203</v>
      </c>
      <c r="B729" s="235" t="s">
        <v>2781</v>
      </c>
      <c r="C729" s="253" t="s">
        <v>2782</v>
      </c>
      <c r="D729" s="236" t="s">
        <v>511</v>
      </c>
      <c r="E729" s="237">
        <v>1080</v>
      </c>
      <c r="F729" s="238"/>
      <c r="G729" s="239">
        <f>ROUND(E729*F729,2)</f>
        <v>0</v>
      </c>
      <c r="H729" s="238"/>
      <c r="I729" s="239">
        <f>ROUND(E729*H729,2)</f>
        <v>0</v>
      </c>
      <c r="J729" s="238"/>
      <c r="K729" s="239">
        <f>ROUND(E729*J729,2)</f>
        <v>0</v>
      </c>
      <c r="L729" s="239">
        <v>21</v>
      </c>
      <c r="M729" s="239">
        <f>G729*(1+L729/100)</f>
        <v>0</v>
      </c>
      <c r="N729" s="239">
        <v>0</v>
      </c>
      <c r="O729" s="239">
        <f>ROUND(E729*N729,2)</f>
        <v>0</v>
      </c>
      <c r="P729" s="239">
        <v>0</v>
      </c>
      <c r="Q729" s="239">
        <f>ROUND(E729*P729,2)</f>
        <v>0</v>
      </c>
      <c r="R729" s="239"/>
      <c r="S729" s="239" t="s">
        <v>374</v>
      </c>
      <c r="T729" s="240" t="s">
        <v>375</v>
      </c>
      <c r="U729" s="222">
        <v>0.27</v>
      </c>
      <c r="V729" s="222">
        <f>ROUND(E729*U729,2)</f>
        <v>291.60000000000002</v>
      </c>
      <c r="W729" s="222"/>
      <c r="X729" s="222" t="s">
        <v>376</v>
      </c>
      <c r="Y729" s="213"/>
      <c r="Z729" s="213"/>
      <c r="AA729" s="213"/>
      <c r="AB729" s="213"/>
      <c r="AC729" s="213"/>
      <c r="AD729" s="213"/>
      <c r="AE729" s="213"/>
      <c r="AF729" s="213"/>
      <c r="AG729" s="213" t="s">
        <v>561</v>
      </c>
      <c r="AH729" s="213"/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1" x14ac:dyDescent="0.2">
      <c r="A730" s="220"/>
      <c r="B730" s="221"/>
      <c r="C730" s="261" t="s">
        <v>2783</v>
      </c>
      <c r="D730" s="259"/>
      <c r="E730" s="260"/>
      <c r="F730" s="222"/>
      <c r="G730" s="222"/>
      <c r="H730" s="222"/>
      <c r="I730" s="222"/>
      <c r="J730" s="222"/>
      <c r="K730" s="222"/>
      <c r="L730" s="222"/>
      <c r="M730" s="222"/>
      <c r="N730" s="222"/>
      <c r="O730" s="222"/>
      <c r="P730" s="222"/>
      <c r="Q730" s="222"/>
      <c r="R730" s="222"/>
      <c r="S730" s="222"/>
      <c r="T730" s="222"/>
      <c r="U730" s="222"/>
      <c r="V730" s="222"/>
      <c r="W730" s="222"/>
      <c r="X730" s="222"/>
      <c r="Y730" s="213"/>
      <c r="Z730" s="213"/>
      <c r="AA730" s="213"/>
      <c r="AB730" s="213"/>
      <c r="AC730" s="213"/>
      <c r="AD730" s="213"/>
      <c r="AE730" s="213"/>
      <c r="AF730" s="213"/>
      <c r="AG730" s="213" t="s">
        <v>532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1" x14ac:dyDescent="0.2">
      <c r="A731" s="220"/>
      <c r="B731" s="221"/>
      <c r="C731" s="261" t="s">
        <v>2784</v>
      </c>
      <c r="D731" s="259"/>
      <c r="E731" s="260">
        <v>1080</v>
      </c>
      <c r="F731" s="222"/>
      <c r="G731" s="222"/>
      <c r="H731" s="222"/>
      <c r="I731" s="222"/>
      <c r="J731" s="222"/>
      <c r="K731" s="222"/>
      <c r="L731" s="222"/>
      <c r="M731" s="222"/>
      <c r="N731" s="222"/>
      <c r="O731" s="222"/>
      <c r="P731" s="222"/>
      <c r="Q731" s="222"/>
      <c r="R731" s="222"/>
      <c r="S731" s="222"/>
      <c r="T731" s="222"/>
      <c r="U731" s="222"/>
      <c r="V731" s="222"/>
      <c r="W731" s="222"/>
      <c r="X731" s="222"/>
      <c r="Y731" s="213"/>
      <c r="Z731" s="213"/>
      <c r="AA731" s="213"/>
      <c r="AB731" s="213"/>
      <c r="AC731" s="213"/>
      <c r="AD731" s="213"/>
      <c r="AE731" s="213"/>
      <c r="AF731" s="213"/>
      <c r="AG731" s="213" t="s">
        <v>532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34">
        <v>204</v>
      </c>
      <c r="B732" s="235" t="s">
        <v>2785</v>
      </c>
      <c r="C732" s="253" t="s">
        <v>2786</v>
      </c>
      <c r="D732" s="236" t="s">
        <v>1188</v>
      </c>
      <c r="E732" s="237">
        <v>29.7</v>
      </c>
      <c r="F732" s="238"/>
      <c r="G732" s="239">
        <f>ROUND(E732*F732,2)</f>
        <v>0</v>
      </c>
      <c r="H732" s="238"/>
      <c r="I732" s="239">
        <f>ROUND(E732*H732,2)</f>
        <v>0</v>
      </c>
      <c r="J732" s="238"/>
      <c r="K732" s="239">
        <f>ROUND(E732*J732,2)</f>
        <v>0</v>
      </c>
      <c r="L732" s="239">
        <v>21</v>
      </c>
      <c r="M732" s="239">
        <f>G732*(1+L732/100)</f>
        <v>0</v>
      </c>
      <c r="N732" s="239">
        <v>0.55000000000000004</v>
      </c>
      <c r="O732" s="239">
        <f>ROUND(E732*N732,2)</f>
        <v>16.34</v>
      </c>
      <c r="P732" s="239">
        <v>0</v>
      </c>
      <c r="Q732" s="239">
        <f>ROUND(E732*P732,2)</f>
        <v>0</v>
      </c>
      <c r="R732" s="239"/>
      <c r="S732" s="239" t="s">
        <v>374</v>
      </c>
      <c r="T732" s="240" t="s">
        <v>375</v>
      </c>
      <c r="U732" s="222">
        <v>0</v>
      </c>
      <c r="V732" s="222">
        <f>ROUND(E732*U732,2)</f>
        <v>0</v>
      </c>
      <c r="W732" s="222"/>
      <c r="X732" s="222" t="s">
        <v>587</v>
      </c>
      <c r="Y732" s="213"/>
      <c r="Z732" s="213"/>
      <c r="AA732" s="213"/>
      <c r="AB732" s="213"/>
      <c r="AC732" s="213"/>
      <c r="AD732" s="213"/>
      <c r="AE732" s="213"/>
      <c r="AF732" s="213"/>
      <c r="AG732" s="213" t="s">
        <v>588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1" x14ac:dyDescent="0.2">
      <c r="A733" s="220"/>
      <c r="B733" s="221"/>
      <c r="C733" s="261" t="s">
        <v>2787</v>
      </c>
      <c r="D733" s="259"/>
      <c r="E733" s="260"/>
      <c r="F733" s="222"/>
      <c r="G733" s="222"/>
      <c r="H733" s="222"/>
      <c r="I733" s="222"/>
      <c r="J733" s="222"/>
      <c r="K733" s="222"/>
      <c r="L733" s="222"/>
      <c r="M733" s="222"/>
      <c r="N733" s="222"/>
      <c r="O733" s="222"/>
      <c r="P733" s="222"/>
      <c r="Q733" s="222"/>
      <c r="R733" s="222"/>
      <c r="S733" s="222"/>
      <c r="T733" s="222"/>
      <c r="U733" s="222"/>
      <c r="V733" s="222"/>
      <c r="W733" s="222"/>
      <c r="X733" s="222"/>
      <c r="Y733" s="213"/>
      <c r="Z733" s="213"/>
      <c r="AA733" s="213"/>
      <c r="AB733" s="213"/>
      <c r="AC733" s="213"/>
      <c r="AD733" s="213"/>
      <c r="AE733" s="213"/>
      <c r="AF733" s="213"/>
      <c r="AG733" s="213" t="s">
        <v>532</v>
      </c>
      <c r="AH733" s="213">
        <v>0</v>
      </c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1" x14ac:dyDescent="0.2">
      <c r="A734" s="220"/>
      <c r="B734" s="221"/>
      <c r="C734" s="261" t="s">
        <v>1993</v>
      </c>
      <c r="D734" s="259"/>
      <c r="E734" s="260">
        <v>29.7</v>
      </c>
      <c r="F734" s="222"/>
      <c r="G734" s="222"/>
      <c r="H734" s="222"/>
      <c r="I734" s="222"/>
      <c r="J734" s="222"/>
      <c r="K734" s="222"/>
      <c r="L734" s="222"/>
      <c r="M734" s="222"/>
      <c r="N734" s="222"/>
      <c r="O734" s="222"/>
      <c r="P734" s="222"/>
      <c r="Q734" s="222"/>
      <c r="R734" s="222"/>
      <c r="S734" s="222"/>
      <c r="T734" s="222"/>
      <c r="U734" s="222"/>
      <c r="V734" s="222"/>
      <c r="W734" s="222"/>
      <c r="X734" s="222"/>
      <c r="Y734" s="213"/>
      <c r="Z734" s="213"/>
      <c r="AA734" s="213"/>
      <c r="AB734" s="213"/>
      <c r="AC734" s="213"/>
      <c r="AD734" s="213"/>
      <c r="AE734" s="213"/>
      <c r="AF734" s="213"/>
      <c r="AG734" s="213" t="s">
        <v>532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ht="22.5" outlineLevel="1" x14ac:dyDescent="0.2">
      <c r="A735" s="234">
        <v>205</v>
      </c>
      <c r="B735" s="235" t="s">
        <v>2788</v>
      </c>
      <c r="C735" s="253" t="s">
        <v>2789</v>
      </c>
      <c r="D735" s="236" t="s">
        <v>511</v>
      </c>
      <c r="E735" s="237">
        <v>938</v>
      </c>
      <c r="F735" s="238"/>
      <c r="G735" s="239">
        <f>ROUND(E735*F735,2)</f>
        <v>0</v>
      </c>
      <c r="H735" s="238"/>
      <c r="I735" s="239">
        <f>ROUND(E735*H735,2)</f>
        <v>0</v>
      </c>
      <c r="J735" s="238"/>
      <c r="K735" s="239">
        <f>ROUND(E735*J735,2)</f>
        <v>0</v>
      </c>
      <c r="L735" s="239">
        <v>21</v>
      </c>
      <c r="M735" s="239">
        <f>G735*(1+L735/100)</f>
        <v>0</v>
      </c>
      <c r="N735" s="239">
        <v>0</v>
      </c>
      <c r="O735" s="239">
        <f>ROUND(E735*N735,2)</f>
        <v>0</v>
      </c>
      <c r="P735" s="239">
        <v>1.4999999999999999E-2</v>
      </c>
      <c r="Q735" s="239">
        <f>ROUND(E735*P735,2)</f>
        <v>14.07</v>
      </c>
      <c r="R735" s="239"/>
      <c r="S735" s="239" t="s">
        <v>374</v>
      </c>
      <c r="T735" s="240" t="s">
        <v>375</v>
      </c>
      <c r="U735" s="222">
        <v>0.09</v>
      </c>
      <c r="V735" s="222">
        <f>ROUND(E735*U735,2)</f>
        <v>84.42</v>
      </c>
      <c r="W735" s="222"/>
      <c r="X735" s="222" t="s">
        <v>376</v>
      </c>
      <c r="Y735" s="213"/>
      <c r="Z735" s="213"/>
      <c r="AA735" s="213"/>
      <c r="AB735" s="213"/>
      <c r="AC735" s="213"/>
      <c r="AD735" s="213"/>
      <c r="AE735" s="213"/>
      <c r="AF735" s="213"/>
      <c r="AG735" s="213" t="s">
        <v>561</v>
      </c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20"/>
      <c r="B736" s="221"/>
      <c r="C736" s="261" t="s">
        <v>2790</v>
      </c>
      <c r="D736" s="259"/>
      <c r="E736" s="260"/>
      <c r="F736" s="222"/>
      <c r="G736" s="222"/>
      <c r="H736" s="222"/>
      <c r="I736" s="222"/>
      <c r="J736" s="222"/>
      <c r="K736" s="222"/>
      <c r="L736" s="222"/>
      <c r="M736" s="222"/>
      <c r="N736" s="222"/>
      <c r="O736" s="222"/>
      <c r="P736" s="222"/>
      <c r="Q736" s="222"/>
      <c r="R736" s="222"/>
      <c r="S736" s="222"/>
      <c r="T736" s="222"/>
      <c r="U736" s="222"/>
      <c r="V736" s="222"/>
      <c r="W736" s="222"/>
      <c r="X736" s="222"/>
      <c r="Y736" s="213"/>
      <c r="Z736" s="213"/>
      <c r="AA736" s="213"/>
      <c r="AB736" s="213"/>
      <c r="AC736" s="213"/>
      <c r="AD736" s="213"/>
      <c r="AE736" s="213"/>
      <c r="AF736" s="213"/>
      <c r="AG736" s="213" t="s">
        <v>532</v>
      </c>
      <c r="AH736" s="213">
        <v>0</v>
      </c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1" x14ac:dyDescent="0.2">
      <c r="A737" s="220"/>
      <c r="B737" s="221"/>
      <c r="C737" s="261" t="s">
        <v>2763</v>
      </c>
      <c r="D737" s="259"/>
      <c r="E737" s="260">
        <v>938</v>
      </c>
      <c r="F737" s="222"/>
      <c r="G737" s="222"/>
      <c r="H737" s="222"/>
      <c r="I737" s="222"/>
      <c r="J737" s="222"/>
      <c r="K737" s="222"/>
      <c r="L737" s="222"/>
      <c r="M737" s="222"/>
      <c r="N737" s="222"/>
      <c r="O737" s="222"/>
      <c r="P737" s="222"/>
      <c r="Q737" s="222"/>
      <c r="R737" s="222"/>
      <c r="S737" s="222"/>
      <c r="T737" s="222"/>
      <c r="U737" s="222"/>
      <c r="V737" s="222"/>
      <c r="W737" s="222"/>
      <c r="X737" s="222"/>
      <c r="Y737" s="213"/>
      <c r="Z737" s="213"/>
      <c r="AA737" s="213"/>
      <c r="AB737" s="213"/>
      <c r="AC737" s="213"/>
      <c r="AD737" s="213"/>
      <c r="AE737" s="213"/>
      <c r="AF737" s="213"/>
      <c r="AG737" s="213" t="s">
        <v>532</v>
      </c>
      <c r="AH737" s="213">
        <v>0</v>
      </c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1" x14ac:dyDescent="0.2">
      <c r="A738" s="241">
        <v>206</v>
      </c>
      <c r="B738" s="242" t="s">
        <v>2791</v>
      </c>
      <c r="C738" s="252" t="s">
        <v>2792</v>
      </c>
      <c r="D738" s="243" t="s">
        <v>1188</v>
      </c>
      <c r="E738" s="244">
        <v>42.866999999999997</v>
      </c>
      <c r="F738" s="245"/>
      <c r="G738" s="246">
        <f>ROUND(E738*F738,2)</f>
        <v>0</v>
      </c>
      <c r="H738" s="245"/>
      <c r="I738" s="246">
        <f>ROUND(E738*H738,2)</f>
        <v>0</v>
      </c>
      <c r="J738" s="245"/>
      <c r="K738" s="246">
        <f>ROUND(E738*J738,2)</f>
        <v>0</v>
      </c>
      <c r="L738" s="246">
        <v>21</v>
      </c>
      <c r="M738" s="246">
        <f>G738*(1+L738/100)</f>
        <v>0</v>
      </c>
      <c r="N738" s="246">
        <v>2.3369999999999998E-2</v>
      </c>
      <c r="O738" s="246">
        <f>ROUND(E738*N738,2)</f>
        <v>1</v>
      </c>
      <c r="P738" s="246">
        <v>0</v>
      </c>
      <c r="Q738" s="246">
        <f>ROUND(E738*P738,2)</f>
        <v>0</v>
      </c>
      <c r="R738" s="246"/>
      <c r="S738" s="246" t="s">
        <v>374</v>
      </c>
      <c r="T738" s="247" t="s">
        <v>375</v>
      </c>
      <c r="U738" s="222">
        <v>0</v>
      </c>
      <c r="V738" s="222">
        <f>ROUND(E738*U738,2)</f>
        <v>0</v>
      </c>
      <c r="W738" s="222"/>
      <c r="X738" s="222" t="s">
        <v>376</v>
      </c>
      <c r="Y738" s="213"/>
      <c r="Z738" s="213"/>
      <c r="AA738" s="213"/>
      <c r="AB738" s="213"/>
      <c r="AC738" s="213"/>
      <c r="AD738" s="213"/>
      <c r="AE738" s="213"/>
      <c r="AF738" s="213"/>
      <c r="AG738" s="213" t="s">
        <v>561</v>
      </c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ht="22.5" outlineLevel="1" x14ac:dyDescent="0.2">
      <c r="A739" s="234">
        <v>207</v>
      </c>
      <c r="B739" s="235" t="s">
        <v>2793</v>
      </c>
      <c r="C739" s="253" t="s">
        <v>2794</v>
      </c>
      <c r="D739" s="236" t="s">
        <v>511</v>
      </c>
      <c r="E739" s="237">
        <v>534.23</v>
      </c>
      <c r="F739" s="238"/>
      <c r="G739" s="239">
        <f>ROUND(E739*F739,2)</f>
        <v>0</v>
      </c>
      <c r="H739" s="238"/>
      <c r="I739" s="239">
        <f>ROUND(E739*H739,2)</f>
        <v>0</v>
      </c>
      <c r="J739" s="238"/>
      <c r="K739" s="239">
        <f>ROUND(E739*J739,2)</f>
        <v>0</v>
      </c>
      <c r="L739" s="239">
        <v>21</v>
      </c>
      <c r="M739" s="239">
        <f>G739*(1+L739/100)</f>
        <v>0</v>
      </c>
      <c r="N739" s="239">
        <v>0</v>
      </c>
      <c r="O739" s="239">
        <f>ROUND(E739*N739,2)</f>
        <v>0</v>
      </c>
      <c r="P739" s="239">
        <v>0</v>
      </c>
      <c r="Q739" s="239">
        <f>ROUND(E739*P739,2)</f>
        <v>0</v>
      </c>
      <c r="R739" s="239"/>
      <c r="S739" s="239" t="s">
        <v>374</v>
      </c>
      <c r="T739" s="240" t="s">
        <v>375</v>
      </c>
      <c r="U739" s="222">
        <v>0.109</v>
      </c>
      <c r="V739" s="222">
        <f>ROUND(E739*U739,2)</f>
        <v>58.23</v>
      </c>
      <c r="W739" s="222"/>
      <c r="X739" s="222" t="s">
        <v>376</v>
      </c>
      <c r="Y739" s="213"/>
      <c r="Z739" s="213"/>
      <c r="AA739" s="213"/>
      <c r="AB739" s="213"/>
      <c r="AC739" s="213"/>
      <c r="AD739" s="213"/>
      <c r="AE739" s="213"/>
      <c r="AF739" s="213"/>
      <c r="AG739" s="213" t="s">
        <v>561</v>
      </c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20"/>
      <c r="B740" s="221"/>
      <c r="C740" s="261" t="s">
        <v>2159</v>
      </c>
      <c r="D740" s="259"/>
      <c r="E740" s="260"/>
      <c r="F740" s="222"/>
      <c r="G740" s="222"/>
      <c r="H740" s="222"/>
      <c r="I740" s="222"/>
      <c r="J740" s="222"/>
      <c r="K740" s="222"/>
      <c r="L740" s="222"/>
      <c r="M740" s="222"/>
      <c r="N740" s="222"/>
      <c r="O740" s="222"/>
      <c r="P740" s="222"/>
      <c r="Q740" s="222"/>
      <c r="R740" s="222"/>
      <c r="S740" s="222"/>
      <c r="T740" s="222"/>
      <c r="U740" s="222"/>
      <c r="V740" s="222"/>
      <c r="W740" s="222"/>
      <c r="X740" s="222"/>
      <c r="Y740" s="213"/>
      <c r="Z740" s="213"/>
      <c r="AA740" s="213"/>
      <c r="AB740" s="213"/>
      <c r="AC740" s="213"/>
      <c r="AD740" s="213"/>
      <c r="AE740" s="213"/>
      <c r="AF740" s="213"/>
      <c r="AG740" s="213" t="s">
        <v>532</v>
      </c>
      <c r="AH740" s="213">
        <v>0</v>
      </c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1" x14ac:dyDescent="0.2">
      <c r="A741" s="220"/>
      <c r="B741" s="221"/>
      <c r="C741" s="261" t="s">
        <v>2629</v>
      </c>
      <c r="D741" s="259"/>
      <c r="E741" s="260"/>
      <c r="F741" s="222"/>
      <c r="G741" s="222"/>
      <c r="H741" s="222"/>
      <c r="I741" s="222"/>
      <c r="J741" s="222"/>
      <c r="K741" s="222"/>
      <c r="L741" s="222"/>
      <c r="M741" s="222"/>
      <c r="N741" s="222"/>
      <c r="O741" s="222"/>
      <c r="P741" s="222"/>
      <c r="Q741" s="222"/>
      <c r="R741" s="222"/>
      <c r="S741" s="222"/>
      <c r="T741" s="222"/>
      <c r="U741" s="222"/>
      <c r="V741" s="222"/>
      <c r="W741" s="222"/>
      <c r="X741" s="222"/>
      <c r="Y741" s="213"/>
      <c r="Z741" s="213"/>
      <c r="AA741" s="213"/>
      <c r="AB741" s="213"/>
      <c r="AC741" s="213"/>
      <c r="AD741" s="213"/>
      <c r="AE741" s="213"/>
      <c r="AF741" s="213"/>
      <c r="AG741" s="213" t="s">
        <v>532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1" x14ac:dyDescent="0.2">
      <c r="A742" s="220"/>
      <c r="B742" s="221"/>
      <c r="C742" s="261" t="s">
        <v>2795</v>
      </c>
      <c r="D742" s="259"/>
      <c r="E742" s="260"/>
      <c r="F742" s="222"/>
      <c r="G742" s="222"/>
      <c r="H742" s="222"/>
      <c r="I742" s="222"/>
      <c r="J742" s="222"/>
      <c r="K742" s="222"/>
      <c r="L742" s="222"/>
      <c r="M742" s="222"/>
      <c r="N742" s="222"/>
      <c r="O742" s="222"/>
      <c r="P742" s="222"/>
      <c r="Q742" s="222"/>
      <c r="R742" s="222"/>
      <c r="S742" s="222"/>
      <c r="T742" s="222"/>
      <c r="U742" s="222"/>
      <c r="V742" s="222"/>
      <c r="W742" s="222"/>
      <c r="X742" s="222"/>
      <c r="Y742" s="213"/>
      <c r="Z742" s="213"/>
      <c r="AA742" s="213"/>
      <c r="AB742" s="213"/>
      <c r="AC742" s="213"/>
      <c r="AD742" s="213"/>
      <c r="AE742" s="213"/>
      <c r="AF742" s="213"/>
      <c r="AG742" s="213" t="s">
        <v>532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20"/>
      <c r="B743" s="221"/>
      <c r="C743" s="261" t="s">
        <v>2796</v>
      </c>
      <c r="D743" s="259"/>
      <c r="E743" s="260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13"/>
      <c r="Z743" s="213"/>
      <c r="AA743" s="213"/>
      <c r="AB743" s="213"/>
      <c r="AC743" s="213"/>
      <c r="AD743" s="213"/>
      <c r="AE743" s="213"/>
      <c r="AF743" s="213"/>
      <c r="AG743" s="213" t="s">
        <v>532</v>
      </c>
      <c r="AH743" s="213">
        <v>0</v>
      </c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1" x14ac:dyDescent="0.2">
      <c r="A744" s="220"/>
      <c r="B744" s="221"/>
      <c r="C744" s="261" t="s">
        <v>2797</v>
      </c>
      <c r="D744" s="259"/>
      <c r="E744" s="260">
        <v>534.23</v>
      </c>
      <c r="F744" s="222"/>
      <c r="G744" s="222"/>
      <c r="H744" s="222"/>
      <c r="I744" s="222"/>
      <c r="J744" s="222"/>
      <c r="K744" s="222"/>
      <c r="L744" s="222"/>
      <c r="M744" s="222"/>
      <c r="N744" s="222"/>
      <c r="O744" s="222"/>
      <c r="P744" s="222"/>
      <c r="Q744" s="222"/>
      <c r="R744" s="222"/>
      <c r="S744" s="222"/>
      <c r="T744" s="222"/>
      <c r="U744" s="222"/>
      <c r="V744" s="222"/>
      <c r="W744" s="222"/>
      <c r="X744" s="222"/>
      <c r="Y744" s="213"/>
      <c r="Z744" s="213"/>
      <c r="AA744" s="213"/>
      <c r="AB744" s="213"/>
      <c r="AC744" s="213"/>
      <c r="AD744" s="213"/>
      <c r="AE744" s="213"/>
      <c r="AF744" s="213"/>
      <c r="AG744" s="213" t="s">
        <v>532</v>
      </c>
      <c r="AH744" s="213">
        <v>0</v>
      </c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1" x14ac:dyDescent="0.2">
      <c r="A745" s="234">
        <v>208</v>
      </c>
      <c r="B745" s="235" t="s">
        <v>2798</v>
      </c>
      <c r="C745" s="253" t="s">
        <v>2799</v>
      </c>
      <c r="D745" s="236" t="s">
        <v>511</v>
      </c>
      <c r="E745" s="237">
        <v>587.65300000000002</v>
      </c>
      <c r="F745" s="238"/>
      <c r="G745" s="239">
        <f>ROUND(E745*F745,2)</f>
        <v>0</v>
      </c>
      <c r="H745" s="238"/>
      <c r="I745" s="239">
        <f>ROUND(E745*H745,2)</f>
        <v>0</v>
      </c>
      <c r="J745" s="238"/>
      <c r="K745" s="239">
        <f>ROUND(E745*J745,2)</f>
        <v>0</v>
      </c>
      <c r="L745" s="239">
        <v>21</v>
      </c>
      <c r="M745" s="239">
        <f>G745*(1+L745/100)</f>
        <v>0</v>
      </c>
      <c r="N745" s="239">
        <v>4.3699999999999998E-3</v>
      </c>
      <c r="O745" s="239">
        <f>ROUND(E745*N745,2)</f>
        <v>2.57</v>
      </c>
      <c r="P745" s="239">
        <v>0</v>
      </c>
      <c r="Q745" s="239">
        <f>ROUND(E745*P745,2)</f>
        <v>0</v>
      </c>
      <c r="R745" s="239"/>
      <c r="S745" s="239" t="s">
        <v>374</v>
      </c>
      <c r="T745" s="240" t="s">
        <v>375</v>
      </c>
      <c r="U745" s="222">
        <v>0</v>
      </c>
      <c r="V745" s="222">
        <f>ROUND(E745*U745,2)</f>
        <v>0</v>
      </c>
      <c r="W745" s="222"/>
      <c r="X745" s="222" t="s">
        <v>587</v>
      </c>
      <c r="Y745" s="213"/>
      <c r="Z745" s="213"/>
      <c r="AA745" s="213"/>
      <c r="AB745" s="213"/>
      <c r="AC745" s="213"/>
      <c r="AD745" s="213"/>
      <c r="AE745" s="213"/>
      <c r="AF745" s="213"/>
      <c r="AG745" s="213" t="s">
        <v>588</v>
      </c>
      <c r="AH745" s="213"/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1" x14ac:dyDescent="0.2">
      <c r="A746" s="220"/>
      <c r="B746" s="221"/>
      <c r="C746" s="261" t="s">
        <v>2800</v>
      </c>
      <c r="D746" s="259"/>
      <c r="E746" s="260"/>
      <c r="F746" s="222"/>
      <c r="G746" s="222"/>
      <c r="H746" s="222"/>
      <c r="I746" s="222"/>
      <c r="J746" s="222"/>
      <c r="K746" s="222"/>
      <c r="L746" s="222"/>
      <c r="M746" s="222"/>
      <c r="N746" s="222"/>
      <c r="O746" s="222"/>
      <c r="P746" s="222"/>
      <c r="Q746" s="222"/>
      <c r="R746" s="222"/>
      <c r="S746" s="222"/>
      <c r="T746" s="222"/>
      <c r="U746" s="222"/>
      <c r="V746" s="222"/>
      <c r="W746" s="222"/>
      <c r="X746" s="222"/>
      <c r="Y746" s="213"/>
      <c r="Z746" s="213"/>
      <c r="AA746" s="213"/>
      <c r="AB746" s="213"/>
      <c r="AC746" s="213"/>
      <c r="AD746" s="213"/>
      <c r="AE746" s="213"/>
      <c r="AF746" s="213"/>
      <c r="AG746" s="213" t="s">
        <v>532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20"/>
      <c r="B747" s="221"/>
      <c r="C747" s="261" t="s">
        <v>2801</v>
      </c>
      <c r="D747" s="259"/>
      <c r="E747" s="260">
        <v>587.65</v>
      </c>
      <c r="F747" s="222"/>
      <c r="G747" s="222"/>
      <c r="H747" s="222"/>
      <c r="I747" s="222"/>
      <c r="J747" s="222"/>
      <c r="K747" s="222"/>
      <c r="L747" s="222"/>
      <c r="M747" s="222"/>
      <c r="N747" s="222"/>
      <c r="O747" s="222"/>
      <c r="P747" s="222"/>
      <c r="Q747" s="222"/>
      <c r="R747" s="222"/>
      <c r="S747" s="222"/>
      <c r="T747" s="222"/>
      <c r="U747" s="222"/>
      <c r="V747" s="222"/>
      <c r="W747" s="222"/>
      <c r="X747" s="222"/>
      <c r="Y747" s="213"/>
      <c r="Z747" s="213"/>
      <c r="AA747" s="213"/>
      <c r="AB747" s="213"/>
      <c r="AC747" s="213"/>
      <c r="AD747" s="213"/>
      <c r="AE747" s="213"/>
      <c r="AF747" s="213"/>
      <c r="AG747" s="213" t="s">
        <v>532</v>
      </c>
      <c r="AH747" s="213">
        <v>0</v>
      </c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ht="22.5" outlineLevel="1" x14ac:dyDescent="0.2">
      <c r="A748" s="234">
        <v>209</v>
      </c>
      <c r="B748" s="235" t="s">
        <v>2802</v>
      </c>
      <c r="C748" s="253" t="s">
        <v>2803</v>
      </c>
      <c r="D748" s="236" t="s">
        <v>511</v>
      </c>
      <c r="E748" s="237">
        <v>919.23</v>
      </c>
      <c r="F748" s="238"/>
      <c r="G748" s="239">
        <f>ROUND(E748*F748,2)</f>
        <v>0</v>
      </c>
      <c r="H748" s="238"/>
      <c r="I748" s="239">
        <f>ROUND(E748*H748,2)</f>
        <v>0</v>
      </c>
      <c r="J748" s="238"/>
      <c r="K748" s="239">
        <f>ROUND(E748*J748,2)</f>
        <v>0</v>
      </c>
      <c r="L748" s="239">
        <v>21</v>
      </c>
      <c r="M748" s="239">
        <f>G748*(1+L748/100)</f>
        <v>0</v>
      </c>
      <c r="N748" s="239">
        <v>1.5709999999999998E-2</v>
      </c>
      <c r="O748" s="239">
        <f>ROUND(E748*N748,2)</f>
        <v>14.44</v>
      </c>
      <c r="P748" s="239">
        <v>0</v>
      </c>
      <c r="Q748" s="239">
        <f>ROUND(E748*P748,2)</f>
        <v>0</v>
      </c>
      <c r="R748" s="239"/>
      <c r="S748" s="239" t="s">
        <v>374</v>
      </c>
      <c r="T748" s="240" t="s">
        <v>375</v>
      </c>
      <c r="U748" s="222">
        <v>0</v>
      </c>
      <c r="V748" s="222">
        <f>ROUND(E748*U748,2)</f>
        <v>0</v>
      </c>
      <c r="W748" s="222"/>
      <c r="X748" s="222" t="s">
        <v>376</v>
      </c>
      <c r="Y748" s="213"/>
      <c r="Z748" s="213"/>
      <c r="AA748" s="213"/>
      <c r="AB748" s="213"/>
      <c r="AC748" s="213"/>
      <c r="AD748" s="213"/>
      <c r="AE748" s="213"/>
      <c r="AF748" s="213"/>
      <c r="AG748" s="213" t="s">
        <v>561</v>
      </c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1" x14ac:dyDescent="0.2">
      <c r="A749" s="220"/>
      <c r="B749" s="221"/>
      <c r="C749" s="261" t="s">
        <v>2159</v>
      </c>
      <c r="D749" s="259"/>
      <c r="E749" s="260"/>
      <c r="F749" s="222"/>
      <c r="G749" s="222"/>
      <c r="H749" s="222"/>
      <c r="I749" s="222"/>
      <c r="J749" s="222"/>
      <c r="K749" s="222"/>
      <c r="L749" s="222"/>
      <c r="M749" s="222"/>
      <c r="N749" s="222"/>
      <c r="O749" s="222"/>
      <c r="P749" s="222"/>
      <c r="Q749" s="222"/>
      <c r="R749" s="222"/>
      <c r="S749" s="222"/>
      <c r="T749" s="222"/>
      <c r="U749" s="222"/>
      <c r="V749" s="222"/>
      <c r="W749" s="222"/>
      <c r="X749" s="222"/>
      <c r="Y749" s="213"/>
      <c r="Z749" s="213"/>
      <c r="AA749" s="213"/>
      <c r="AB749" s="213"/>
      <c r="AC749" s="213"/>
      <c r="AD749" s="213"/>
      <c r="AE749" s="213"/>
      <c r="AF749" s="213"/>
      <c r="AG749" s="213" t="s">
        <v>532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20"/>
      <c r="B750" s="221"/>
      <c r="C750" s="261" t="s">
        <v>2629</v>
      </c>
      <c r="D750" s="259"/>
      <c r="E750" s="260"/>
      <c r="F750" s="222"/>
      <c r="G750" s="222"/>
      <c r="H750" s="222"/>
      <c r="I750" s="222"/>
      <c r="J750" s="222"/>
      <c r="K750" s="222"/>
      <c r="L750" s="222"/>
      <c r="M750" s="222"/>
      <c r="N750" s="222"/>
      <c r="O750" s="222"/>
      <c r="P750" s="222"/>
      <c r="Q750" s="222"/>
      <c r="R750" s="222"/>
      <c r="S750" s="222"/>
      <c r="T750" s="222"/>
      <c r="U750" s="222"/>
      <c r="V750" s="222"/>
      <c r="W750" s="222"/>
      <c r="X750" s="222"/>
      <c r="Y750" s="213"/>
      <c r="Z750" s="213"/>
      <c r="AA750" s="213"/>
      <c r="AB750" s="213"/>
      <c r="AC750" s="213"/>
      <c r="AD750" s="213"/>
      <c r="AE750" s="213"/>
      <c r="AF750" s="213"/>
      <c r="AG750" s="213" t="s">
        <v>532</v>
      </c>
      <c r="AH750" s="213">
        <v>0</v>
      </c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outlineLevel="1" x14ac:dyDescent="0.2">
      <c r="A751" s="220"/>
      <c r="B751" s="221"/>
      <c r="C751" s="261" t="s">
        <v>2795</v>
      </c>
      <c r="D751" s="259"/>
      <c r="E751" s="260"/>
      <c r="F751" s="222"/>
      <c r="G751" s="222"/>
      <c r="H751" s="222"/>
      <c r="I751" s="222"/>
      <c r="J751" s="222"/>
      <c r="K751" s="222"/>
      <c r="L751" s="222"/>
      <c r="M751" s="222"/>
      <c r="N751" s="222"/>
      <c r="O751" s="222"/>
      <c r="P751" s="222"/>
      <c r="Q751" s="222"/>
      <c r="R751" s="222"/>
      <c r="S751" s="222"/>
      <c r="T751" s="222"/>
      <c r="U751" s="222"/>
      <c r="V751" s="222"/>
      <c r="W751" s="222"/>
      <c r="X751" s="222"/>
      <c r="Y751" s="213"/>
      <c r="Z751" s="213"/>
      <c r="AA751" s="213"/>
      <c r="AB751" s="213"/>
      <c r="AC751" s="213"/>
      <c r="AD751" s="213"/>
      <c r="AE751" s="213"/>
      <c r="AF751" s="213"/>
      <c r="AG751" s="213" t="s">
        <v>532</v>
      </c>
      <c r="AH751" s="213">
        <v>0</v>
      </c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13"/>
      <c r="BB751" s="213"/>
      <c r="BC751" s="213"/>
      <c r="BD751" s="213"/>
      <c r="BE751" s="213"/>
      <c r="BF751" s="213"/>
      <c r="BG751" s="213"/>
      <c r="BH751" s="213"/>
    </row>
    <row r="752" spans="1:60" outlineLevel="1" x14ac:dyDescent="0.2">
      <c r="A752" s="220"/>
      <c r="B752" s="221"/>
      <c r="C752" s="261" t="s">
        <v>2804</v>
      </c>
      <c r="D752" s="259"/>
      <c r="E752" s="260"/>
      <c r="F752" s="222"/>
      <c r="G752" s="222"/>
      <c r="H752" s="222"/>
      <c r="I752" s="222"/>
      <c r="J752" s="222"/>
      <c r="K752" s="222"/>
      <c r="L752" s="222"/>
      <c r="M752" s="222"/>
      <c r="N752" s="222"/>
      <c r="O752" s="222"/>
      <c r="P752" s="222"/>
      <c r="Q752" s="222"/>
      <c r="R752" s="222"/>
      <c r="S752" s="222"/>
      <c r="T752" s="222"/>
      <c r="U752" s="222"/>
      <c r="V752" s="222"/>
      <c r="W752" s="222"/>
      <c r="X752" s="222"/>
      <c r="Y752" s="213"/>
      <c r="Z752" s="213"/>
      <c r="AA752" s="213"/>
      <c r="AB752" s="213"/>
      <c r="AC752" s="213"/>
      <c r="AD752" s="213"/>
      <c r="AE752" s="213"/>
      <c r="AF752" s="213"/>
      <c r="AG752" s="213" t="s">
        <v>532</v>
      </c>
      <c r="AH752" s="213">
        <v>0</v>
      </c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1" x14ac:dyDescent="0.2">
      <c r="A753" s="220"/>
      <c r="B753" s="221"/>
      <c r="C753" s="261" t="s">
        <v>2805</v>
      </c>
      <c r="D753" s="259"/>
      <c r="E753" s="260"/>
      <c r="F753" s="222"/>
      <c r="G753" s="222"/>
      <c r="H753" s="222"/>
      <c r="I753" s="222"/>
      <c r="J753" s="222"/>
      <c r="K753" s="222"/>
      <c r="L753" s="222"/>
      <c r="M753" s="222"/>
      <c r="N753" s="222"/>
      <c r="O753" s="222"/>
      <c r="P753" s="222"/>
      <c r="Q753" s="222"/>
      <c r="R753" s="222"/>
      <c r="S753" s="222"/>
      <c r="T753" s="222"/>
      <c r="U753" s="222"/>
      <c r="V753" s="222"/>
      <c r="W753" s="222"/>
      <c r="X753" s="222"/>
      <c r="Y753" s="213"/>
      <c r="Z753" s="213"/>
      <c r="AA753" s="213"/>
      <c r="AB753" s="213"/>
      <c r="AC753" s="213"/>
      <c r="AD753" s="213"/>
      <c r="AE753" s="213"/>
      <c r="AF753" s="213"/>
      <c r="AG753" s="213" t="s">
        <v>532</v>
      </c>
      <c r="AH753" s="213">
        <v>0</v>
      </c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1" x14ac:dyDescent="0.2">
      <c r="A754" s="220"/>
      <c r="B754" s="221"/>
      <c r="C754" s="261" t="s">
        <v>2806</v>
      </c>
      <c r="D754" s="259"/>
      <c r="E754" s="260">
        <v>919.23</v>
      </c>
      <c r="F754" s="222"/>
      <c r="G754" s="222"/>
      <c r="H754" s="222"/>
      <c r="I754" s="222"/>
      <c r="J754" s="222"/>
      <c r="K754" s="222"/>
      <c r="L754" s="222"/>
      <c r="M754" s="222"/>
      <c r="N754" s="222"/>
      <c r="O754" s="222"/>
      <c r="P754" s="222"/>
      <c r="Q754" s="222"/>
      <c r="R754" s="222"/>
      <c r="S754" s="222"/>
      <c r="T754" s="222"/>
      <c r="U754" s="222"/>
      <c r="V754" s="222"/>
      <c r="W754" s="222"/>
      <c r="X754" s="222"/>
      <c r="Y754" s="213"/>
      <c r="Z754" s="213"/>
      <c r="AA754" s="213"/>
      <c r="AB754" s="213"/>
      <c r="AC754" s="213"/>
      <c r="AD754" s="213"/>
      <c r="AE754" s="213"/>
      <c r="AF754" s="213"/>
      <c r="AG754" s="213" t="s">
        <v>532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ht="22.5" outlineLevel="1" x14ac:dyDescent="0.2">
      <c r="A755" s="234">
        <v>210</v>
      </c>
      <c r="B755" s="235" t="s">
        <v>2807</v>
      </c>
      <c r="C755" s="253" t="s">
        <v>2808</v>
      </c>
      <c r="D755" s="236" t="s">
        <v>511</v>
      </c>
      <c r="E755" s="237">
        <v>105.6</v>
      </c>
      <c r="F755" s="238"/>
      <c r="G755" s="239">
        <f>ROUND(E755*F755,2)</f>
        <v>0</v>
      </c>
      <c r="H755" s="238"/>
      <c r="I755" s="239">
        <f>ROUND(E755*H755,2)</f>
        <v>0</v>
      </c>
      <c r="J755" s="238"/>
      <c r="K755" s="239">
        <f>ROUND(E755*J755,2)</f>
        <v>0</v>
      </c>
      <c r="L755" s="239">
        <v>21</v>
      </c>
      <c r="M755" s="239">
        <f>G755*(1+L755/100)</f>
        <v>0</v>
      </c>
      <c r="N755" s="239">
        <v>1.5740000000000001E-2</v>
      </c>
      <c r="O755" s="239">
        <f>ROUND(E755*N755,2)</f>
        <v>1.66</v>
      </c>
      <c r="P755" s="239">
        <v>0</v>
      </c>
      <c r="Q755" s="239">
        <f>ROUND(E755*P755,2)</f>
        <v>0</v>
      </c>
      <c r="R755" s="239"/>
      <c r="S755" s="239" t="s">
        <v>374</v>
      </c>
      <c r="T755" s="240" t="s">
        <v>375</v>
      </c>
      <c r="U755" s="222">
        <v>0</v>
      </c>
      <c r="V755" s="222">
        <f>ROUND(E755*U755,2)</f>
        <v>0</v>
      </c>
      <c r="W755" s="222"/>
      <c r="X755" s="222" t="s">
        <v>376</v>
      </c>
      <c r="Y755" s="213"/>
      <c r="Z755" s="213"/>
      <c r="AA755" s="213"/>
      <c r="AB755" s="213"/>
      <c r="AC755" s="213"/>
      <c r="AD755" s="213"/>
      <c r="AE755" s="213"/>
      <c r="AF755" s="213"/>
      <c r="AG755" s="213" t="s">
        <v>561</v>
      </c>
      <c r="AH755" s="213"/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20"/>
      <c r="B756" s="221"/>
      <c r="C756" s="261" t="s">
        <v>2100</v>
      </c>
      <c r="D756" s="259"/>
      <c r="E756" s="260"/>
      <c r="F756" s="222"/>
      <c r="G756" s="222"/>
      <c r="H756" s="222"/>
      <c r="I756" s="222"/>
      <c r="J756" s="222"/>
      <c r="K756" s="222"/>
      <c r="L756" s="222"/>
      <c r="M756" s="222"/>
      <c r="N756" s="222"/>
      <c r="O756" s="222"/>
      <c r="P756" s="222"/>
      <c r="Q756" s="222"/>
      <c r="R756" s="222"/>
      <c r="S756" s="222"/>
      <c r="T756" s="222"/>
      <c r="U756" s="222"/>
      <c r="V756" s="222"/>
      <c r="W756" s="222"/>
      <c r="X756" s="222"/>
      <c r="Y756" s="213"/>
      <c r="Z756" s="213"/>
      <c r="AA756" s="213"/>
      <c r="AB756" s="213"/>
      <c r="AC756" s="213"/>
      <c r="AD756" s="213"/>
      <c r="AE756" s="213"/>
      <c r="AF756" s="213"/>
      <c r="AG756" s="213" t="s">
        <v>532</v>
      </c>
      <c r="AH756" s="213">
        <v>0</v>
      </c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1" x14ac:dyDescent="0.2">
      <c r="A757" s="220"/>
      <c r="B757" s="221"/>
      <c r="C757" s="261" t="s">
        <v>2809</v>
      </c>
      <c r="D757" s="259"/>
      <c r="E757" s="260"/>
      <c r="F757" s="222"/>
      <c r="G757" s="222"/>
      <c r="H757" s="222"/>
      <c r="I757" s="222"/>
      <c r="J757" s="222"/>
      <c r="K757" s="222"/>
      <c r="L757" s="222"/>
      <c r="M757" s="222"/>
      <c r="N757" s="222"/>
      <c r="O757" s="222"/>
      <c r="P757" s="222"/>
      <c r="Q757" s="222"/>
      <c r="R757" s="222"/>
      <c r="S757" s="222"/>
      <c r="T757" s="222"/>
      <c r="U757" s="222"/>
      <c r="V757" s="222"/>
      <c r="W757" s="222"/>
      <c r="X757" s="222"/>
      <c r="Y757" s="213"/>
      <c r="Z757" s="213"/>
      <c r="AA757" s="213"/>
      <c r="AB757" s="213"/>
      <c r="AC757" s="213"/>
      <c r="AD757" s="213"/>
      <c r="AE757" s="213"/>
      <c r="AF757" s="213"/>
      <c r="AG757" s="213" t="s">
        <v>532</v>
      </c>
      <c r="AH757" s="213">
        <v>0</v>
      </c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1" x14ac:dyDescent="0.2">
      <c r="A758" s="220"/>
      <c r="B758" s="221"/>
      <c r="C758" s="261" t="s">
        <v>1644</v>
      </c>
      <c r="D758" s="259"/>
      <c r="E758" s="260"/>
      <c r="F758" s="222"/>
      <c r="G758" s="222"/>
      <c r="H758" s="222"/>
      <c r="I758" s="222"/>
      <c r="J758" s="222"/>
      <c r="K758" s="222"/>
      <c r="L758" s="222"/>
      <c r="M758" s="222"/>
      <c r="N758" s="222"/>
      <c r="O758" s="222"/>
      <c r="P758" s="222"/>
      <c r="Q758" s="222"/>
      <c r="R758" s="222"/>
      <c r="S758" s="222"/>
      <c r="T758" s="222"/>
      <c r="U758" s="222"/>
      <c r="V758" s="222"/>
      <c r="W758" s="222"/>
      <c r="X758" s="222"/>
      <c r="Y758" s="213"/>
      <c r="Z758" s="213"/>
      <c r="AA758" s="213"/>
      <c r="AB758" s="213"/>
      <c r="AC758" s="213"/>
      <c r="AD758" s="213"/>
      <c r="AE758" s="213"/>
      <c r="AF758" s="213"/>
      <c r="AG758" s="213" t="s">
        <v>532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1" x14ac:dyDescent="0.2">
      <c r="A759" s="220"/>
      <c r="B759" s="221"/>
      <c r="C759" s="261" t="s">
        <v>2810</v>
      </c>
      <c r="D759" s="259"/>
      <c r="E759" s="260"/>
      <c r="F759" s="222"/>
      <c r="G759" s="222"/>
      <c r="H759" s="222"/>
      <c r="I759" s="222"/>
      <c r="J759" s="222"/>
      <c r="K759" s="222"/>
      <c r="L759" s="222"/>
      <c r="M759" s="222"/>
      <c r="N759" s="222"/>
      <c r="O759" s="222"/>
      <c r="P759" s="222"/>
      <c r="Q759" s="222"/>
      <c r="R759" s="222"/>
      <c r="S759" s="222"/>
      <c r="T759" s="222"/>
      <c r="U759" s="222"/>
      <c r="V759" s="222"/>
      <c r="W759" s="222"/>
      <c r="X759" s="222"/>
      <c r="Y759" s="213"/>
      <c r="Z759" s="213"/>
      <c r="AA759" s="213"/>
      <c r="AB759" s="213"/>
      <c r="AC759" s="213"/>
      <c r="AD759" s="213"/>
      <c r="AE759" s="213"/>
      <c r="AF759" s="213"/>
      <c r="AG759" s="213" t="s">
        <v>532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1" x14ac:dyDescent="0.2">
      <c r="A760" s="220"/>
      <c r="B760" s="221"/>
      <c r="C760" s="261" t="s">
        <v>2811</v>
      </c>
      <c r="D760" s="259"/>
      <c r="E760" s="260">
        <v>105.6</v>
      </c>
      <c r="F760" s="222"/>
      <c r="G760" s="222"/>
      <c r="H760" s="222"/>
      <c r="I760" s="222"/>
      <c r="J760" s="222"/>
      <c r="K760" s="222"/>
      <c r="L760" s="222"/>
      <c r="M760" s="222"/>
      <c r="N760" s="222"/>
      <c r="O760" s="222"/>
      <c r="P760" s="222"/>
      <c r="Q760" s="222"/>
      <c r="R760" s="222"/>
      <c r="S760" s="222"/>
      <c r="T760" s="222"/>
      <c r="U760" s="222"/>
      <c r="V760" s="222"/>
      <c r="W760" s="222"/>
      <c r="X760" s="222"/>
      <c r="Y760" s="213"/>
      <c r="Z760" s="213"/>
      <c r="AA760" s="213"/>
      <c r="AB760" s="213"/>
      <c r="AC760" s="213"/>
      <c r="AD760" s="213"/>
      <c r="AE760" s="213"/>
      <c r="AF760" s="213"/>
      <c r="AG760" s="213" t="s">
        <v>532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ht="22.5" outlineLevel="1" x14ac:dyDescent="0.2">
      <c r="A761" s="234">
        <v>211</v>
      </c>
      <c r="B761" s="235" t="s">
        <v>2812</v>
      </c>
      <c r="C761" s="253" t="s">
        <v>2813</v>
      </c>
      <c r="D761" s="236" t="s">
        <v>511</v>
      </c>
      <c r="E761" s="237">
        <v>701</v>
      </c>
      <c r="F761" s="238"/>
      <c r="G761" s="239">
        <f>ROUND(E761*F761,2)</f>
        <v>0</v>
      </c>
      <c r="H761" s="238"/>
      <c r="I761" s="239">
        <f>ROUND(E761*H761,2)</f>
        <v>0</v>
      </c>
      <c r="J761" s="238"/>
      <c r="K761" s="239">
        <f>ROUND(E761*J761,2)</f>
        <v>0</v>
      </c>
      <c r="L761" s="239">
        <v>21</v>
      </c>
      <c r="M761" s="239">
        <f>G761*(1+L761/100)</f>
        <v>0</v>
      </c>
      <c r="N761" s="239">
        <v>0</v>
      </c>
      <c r="O761" s="239">
        <f>ROUND(E761*N761,2)</f>
        <v>0</v>
      </c>
      <c r="P761" s="239">
        <v>0</v>
      </c>
      <c r="Q761" s="239">
        <f>ROUND(E761*P761,2)</f>
        <v>0</v>
      </c>
      <c r="R761" s="239"/>
      <c r="S761" s="239" t="s">
        <v>374</v>
      </c>
      <c r="T761" s="240" t="s">
        <v>375</v>
      </c>
      <c r="U761" s="222">
        <v>0.28699999999999998</v>
      </c>
      <c r="V761" s="222">
        <f>ROUND(E761*U761,2)</f>
        <v>201.19</v>
      </c>
      <c r="W761" s="222"/>
      <c r="X761" s="222" t="s">
        <v>376</v>
      </c>
      <c r="Y761" s="213"/>
      <c r="Z761" s="213"/>
      <c r="AA761" s="213"/>
      <c r="AB761" s="213"/>
      <c r="AC761" s="213"/>
      <c r="AD761" s="213"/>
      <c r="AE761" s="213"/>
      <c r="AF761" s="213"/>
      <c r="AG761" s="213" t="s">
        <v>561</v>
      </c>
      <c r="AH761" s="213"/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outlineLevel="1" x14ac:dyDescent="0.2">
      <c r="A762" s="220"/>
      <c r="B762" s="221"/>
      <c r="C762" s="261" t="s">
        <v>2814</v>
      </c>
      <c r="D762" s="259"/>
      <c r="E762" s="260"/>
      <c r="F762" s="222"/>
      <c r="G762" s="222"/>
      <c r="H762" s="222"/>
      <c r="I762" s="222"/>
      <c r="J762" s="222"/>
      <c r="K762" s="222"/>
      <c r="L762" s="222"/>
      <c r="M762" s="222"/>
      <c r="N762" s="222"/>
      <c r="O762" s="222"/>
      <c r="P762" s="222"/>
      <c r="Q762" s="222"/>
      <c r="R762" s="222"/>
      <c r="S762" s="222"/>
      <c r="T762" s="222"/>
      <c r="U762" s="222"/>
      <c r="V762" s="222"/>
      <c r="W762" s="222"/>
      <c r="X762" s="222"/>
      <c r="Y762" s="213"/>
      <c r="Z762" s="213"/>
      <c r="AA762" s="213"/>
      <c r="AB762" s="213"/>
      <c r="AC762" s="213"/>
      <c r="AD762" s="213"/>
      <c r="AE762" s="213"/>
      <c r="AF762" s="213"/>
      <c r="AG762" s="213" t="s">
        <v>532</v>
      </c>
      <c r="AH762" s="213">
        <v>0</v>
      </c>
      <c r="AI762" s="213"/>
      <c r="AJ762" s="213"/>
      <c r="AK762" s="213"/>
      <c r="AL762" s="213"/>
      <c r="AM762" s="213"/>
      <c r="AN762" s="213"/>
      <c r="AO762" s="213"/>
      <c r="AP762" s="213"/>
      <c r="AQ762" s="213"/>
      <c r="AR762" s="213"/>
      <c r="AS762" s="213"/>
      <c r="AT762" s="213"/>
      <c r="AU762" s="213"/>
      <c r="AV762" s="213"/>
      <c r="AW762" s="213"/>
      <c r="AX762" s="213"/>
      <c r="AY762" s="213"/>
      <c r="AZ762" s="213"/>
      <c r="BA762" s="213"/>
      <c r="BB762" s="213"/>
      <c r="BC762" s="213"/>
      <c r="BD762" s="213"/>
      <c r="BE762" s="213"/>
      <c r="BF762" s="213"/>
      <c r="BG762" s="213"/>
      <c r="BH762" s="213"/>
    </row>
    <row r="763" spans="1:60" outlineLevel="1" x14ac:dyDescent="0.2">
      <c r="A763" s="220"/>
      <c r="B763" s="221"/>
      <c r="C763" s="261" t="s">
        <v>2815</v>
      </c>
      <c r="D763" s="259"/>
      <c r="E763" s="260">
        <v>701</v>
      </c>
      <c r="F763" s="222"/>
      <c r="G763" s="222"/>
      <c r="H763" s="222"/>
      <c r="I763" s="222"/>
      <c r="J763" s="222"/>
      <c r="K763" s="222"/>
      <c r="L763" s="222"/>
      <c r="M763" s="222"/>
      <c r="N763" s="222"/>
      <c r="O763" s="222"/>
      <c r="P763" s="222"/>
      <c r="Q763" s="222"/>
      <c r="R763" s="222"/>
      <c r="S763" s="222"/>
      <c r="T763" s="222"/>
      <c r="U763" s="222"/>
      <c r="V763" s="222"/>
      <c r="W763" s="222"/>
      <c r="X763" s="222"/>
      <c r="Y763" s="213"/>
      <c r="Z763" s="213"/>
      <c r="AA763" s="213"/>
      <c r="AB763" s="213"/>
      <c r="AC763" s="213"/>
      <c r="AD763" s="213"/>
      <c r="AE763" s="213"/>
      <c r="AF763" s="213"/>
      <c r="AG763" s="213" t="s">
        <v>532</v>
      </c>
      <c r="AH763" s="213">
        <v>0</v>
      </c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1" x14ac:dyDescent="0.2">
      <c r="A764" s="234">
        <v>212</v>
      </c>
      <c r="B764" s="235" t="s">
        <v>2816</v>
      </c>
      <c r="C764" s="253" t="s">
        <v>2817</v>
      </c>
      <c r="D764" s="236" t="s">
        <v>1188</v>
      </c>
      <c r="E764" s="237">
        <v>23.132999999999999</v>
      </c>
      <c r="F764" s="238"/>
      <c r="G764" s="239">
        <f>ROUND(E764*F764,2)</f>
        <v>0</v>
      </c>
      <c r="H764" s="238"/>
      <c r="I764" s="239">
        <f>ROUND(E764*H764,2)</f>
        <v>0</v>
      </c>
      <c r="J764" s="238"/>
      <c r="K764" s="239">
        <f>ROUND(E764*J764,2)</f>
        <v>0</v>
      </c>
      <c r="L764" s="239">
        <v>21</v>
      </c>
      <c r="M764" s="239">
        <f>G764*(1+L764/100)</f>
        <v>0</v>
      </c>
      <c r="N764" s="239">
        <v>0.55000000000000004</v>
      </c>
      <c r="O764" s="239">
        <f>ROUND(E764*N764,2)</f>
        <v>12.72</v>
      </c>
      <c r="P764" s="239">
        <v>0</v>
      </c>
      <c r="Q764" s="239">
        <f>ROUND(E764*P764,2)</f>
        <v>0</v>
      </c>
      <c r="R764" s="239"/>
      <c r="S764" s="239" t="s">
        <v>374</v>
      </c>
      <c r="T764" s="240" t="s">
        <v>375</v>
      </c>
      <c r="U764" s="222">
        <v>0</v>
      </c>
      <c r="V764" s="222">
        <f>ROUND(E764*U764,2)</f>
        <v>0</v>
      </c>
      <c r="W764" s="222"/>
      <c r="X764" s="222" t="s">
        <v>587</v>
      </c>
      <c r="Y764" s="213"/>
      <c r="Z764" s="213"/>
      <c r="AA764" s="213"/>
      <c r="AB764" s="213"/>
      <c r="AC764" s="213"/>
      <c r="AD764" s="213"/>
      <c r="AE764" s="213"/>
      <c r="AF764" s="213"/>
      <c r="AG764" s="213" t="s">
        <v>588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outlineLevel="1" x14ac:dyDescent="0.2">
      <c r="A765" s="220"/>
      <c r="B765" s="221"/>
      <c r="C765" s="261" t="s">
        <v>2818</v>
      </c>
      <c r="D765" s="259"/>
      <c r="E765" s="260"/>
      <c r="F765" s="222"/>
      <c r="G765" s="222"/>
      <c r="H765" s="222"/>
      <c r="I765" s="222"/>
      <c r="J765" s="222"/>
      <c r="K765" s="222"/>
      <c r="L765" s="222"/>
      <c r="M765" s="222"/>
      <c r="N765" s="222"/>
      <c r="O765" s="222"/>
      <c r="P765" s="222"/>
      <c r="Q765" s="222"/>
      <c r="R765" s="222"/>
      <c r="S765" s="222"/>
      <c r="T765" s="222"/>
      <c r="U765" s="222"/>
      <c r="V765" s="222"/>
      <c r="W765" s="222"/>
      <c r="X765" s="222"/>
      <c r="Y765" s="213"/>
      <c r="Z765" s="213"/>
      <c r="AA765" s="213"/>
      <c r="AB765" s="213"/>
      <c r="AC765" s="213"/>
      <c r="AD765" s="213"/>
      <c r="AE765" s="213"/>
      <c r="AF765" s="213"/>
      <c r="AG765" s="213" t="s">
        <v>532</v>
      </c>
      <c r="AH765" s="213">
        <v>0</v>
      </c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1" x14ac:dyDescent="0.2">
      <c r="A766" s="220"/>
      <c r="B766" s="221"/>
      <c r="C766" s="261" t="s">
        <v>2819</v>
      </c>
      <c r="D766" s="259"/>
      <c r="E766" s="260">
        <v>23.13</v>
      </c>
      <c r="F766" s="222"/>
      <c r="G766" s="222"/>
      <c r="H766" s="222"/>
      <c r="I766" s="222"/>
      <c r="J766" s="222"/>
      <c r="K766" s="222"/>
      <c r="L766" s="222"/>
      <c r="M766" s="222"/>
      <c r="N766" s="222"/>
      <c r="O766" s="222"/>
      <c r="P766" s="222"/>
      <c r="Q766" s="222"/>
      <c r="R766" s="222"/>
      <c r="S766" s="222"/>
      <c r="T766" s="222"/>
      <c r="U766" s="222"/>
      <c r="V766" s="222"/>
      <c r="W766" s="222"/>
      <c r="X766" s="222"/>
      <c r="Y766" s="213"/>
      <c r="Z766" s="213"/>
      <c r="AA766" s="213"/>
      <c r="AB766" s="213"/>
      <c r="AC766" s="213"/>
      <c r="AD766" s="213"/>
      <c r="AE766" s="213"/>
      <c r="AF766" s="213"/>
      <c r="AG766" s="213" t="s">
        <v>532</v>
      </c>
      <c r="AH766" s="213">
        <v>0</v>
      </c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13"/>
      <c r="BB766" s="213"/>
      <c r="BC766" s="213"/>
      <c r="BD766" s="213"/>
      <c r="BE766" s="213"/>
      <c r="BF766" s="213"/>
      <c r="BG766" s="213"/>
      <c r="BH766" s="213"/>
    </row>
    <row r="767" spans="1:60" outlineLevel="1" x14ac:dyDescent="0.2">
      <c r="A767" s="234">
        <v>213</v>
      </c>
      <c r="B767" s="235" t="s">
        <v>2820</v>
      </c>
      <c r="C767" s="253" t="s">
        <v>2821</v>
      </c>
      <c r="D767" s="236" t="s">
        <v>511</v>
      </c>
      <c r="E767" s="237">
        <v>478.81400000000002</v>
      </c>
      <c r="F767" s="238"/>
      <c r="G767" s="239">
        <f>ROUND(E767*F767,2)</f>
        <v>0</v>
      </c>
      <c r="H767" s="238"/>
      <c r="I767" s="239">
        <f>ROUND(E767*H767,2)</f>
        <v>0</v>
      </c>
      <c r="J767" s="238"/>
      <c r="K767" s="239">
        <f>ROUND(E767*J767,2)</f>
        <v>0</v>
      </c>
      <c r="L767" s="239">
        <v>21</v>
      </c>
      <c r="M767" s="239">
        <f>G767*(1+L767/100)</f>
        <v>0</v>
      </c>
      <c r="N767" s="239">
        <v>0</v>
      </c>
      <c r="O767" s="239">
        <f>ROUND(E767*N767,2)</f>
        <v>0</v>
      </c>
      <c r="P767" s="239">
        <v>1.6E-2</v>
      </c>
      <c r="Q767" s="239">
        <f>ROUND(E767*P767,2)</f>
        <v>7.66</v>
      </c>
      <c r="R767" s="239"/>
      <c r="S767" s="239" t="s">
        <v>374</v>
      </c>
      <c r="T767" s="240" t="s">
        <v>375</v>
      </c>
      <c r="U767" s="222">
        <v>0.14000000000000001</v>
      </c>
      <c r="V767" s="222">
        <f>ROUND(E767*U767,2)</f>
        <v>67.03</v>
      </c>
      <c r="W767" s="222"/>
      <c r="X767" s="222" t="s">
        <v>376</v>
      </c>
      <c r="Y767" s="213"/>
      <c r="Z767" s="213"/>
      <c r="AA767" s="213"/>
      <c r="AB767" s="213"/>
      <c r="AC767" s="213"/>
      <c r="AD767" s="213"/>
      <c r="AE767" s="213"/>
      <c r="AF767" s="213"/>
      <c r="AG767" s="213" t="s">
        <v>561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outlineLevel="1" x14ac:dyDescent="0.2">
      <c r="A768" s="220"/>
      <c r="B768" s="221"/>
      <c r="C768" s="261" t="s">
        <v>2100</v>
      </c>
      <c r="D768" s="259"/>
      <c r="E768" s="260"/>
      <c r="F768" s="222"/>
      <c r="G768" s="222"/>
      <c r="H768" s="222"/>
      <c r="I768" s="222"/>
      <c r="J768" s="222"/>
      <c r="K768" s="222"/>
      <c r="L768" s="222"/>
      <c r="M768" s="222"/>
      <c r="N768" s="222"/>
      <c r="O768" s="222"/>
      <c r="P768" s="222"/>
      <c r="Q768" s="222"/>
      <c r="R768" s="222"/>
      <c r="S768" s="222"/>
      <c r="T768" s="222"/>
      <c r="U768" s="222"/>
      <c r="V768" s="222"/>
      <c r="W768" s="222"/>
      <c r="X768" s="222"/>
      <c r="Y768" s="213"/>
      <c r="Z768" s="213"/>
      <c r="AA768" s="213"/>
      <c r="AB768" s="213"/>
      <c r="AC768" s="213"/>
      <c r="AD768" s="213"/>
      <c r="AE768" s="213"/>
      <c r="AF768" s="213"/>
      <c r="AG768" s="213" t="s">
        <v>532</v>
      </c>
      <c r="AH768" s="213">
        <v>0</v>
      </c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1" x14ac:dyDescent="0.2">
      <c r="A769" s="220"/>
      <c r="B769" s="221"/>
      <c r="C769" s="261" t="s">
        <v>2822</v>
      </c>
      <c r="D769" s="259"/>
      <c r="E769" s="260"/>
      <c r="F769" s="222"/>
      <c r="G769" s="222"/>
      <c r="H769" s="222"/>
      <c r="I769" s="222"/>
      <c r="J769" s="222"/>
      <c r="K769" s="222"/>
      <c r="L769" s="222"/>
      <c r="M769" s="222"/>
      <c r="N769" s="222"/>
      <c r="O769" s="222"/>
      <c r="P769" s="222"/>
      <c r="Q769" s="222"/>
      <c r="R769" s="222"/>
      <c r="S769" s="222"/>
      <c r="T769" s="222"/>
      <c r="U769" s="222"/>
      <c r="V769" s="222"/>
      <c r="W769" s="222"/>
      <c r="X769" s="222"/>
      <c r="Y769" s="213"/>
      <c r="Z769" s="213"/>
      <c r="AA769" s="213"/>
      <c r="AB769" s="213"/>
      <c r="AC769" s="213"/>
      <c r="AD769" s="213"/>
      <c r="AE769" s="213"/>
      <c r="AF769" s="213"/>
      <c r="AG769" s="213" t="s">
        <v>532</v>
      </c>
      <c r="AH769" s="213">
        <v>0</v>
      </c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13"/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20"/>
      <c r="B770" s="221"/>
      <c r="C770" s="261" t="s">
        <v>2823</v>
      </c>
      <c r="D770" s="259"/>
      <c r="E770" s="260">
        <v>478.81</v>
      </c>
      <c r="F770" s="222"/>
      <c r="G770" s="222"/>
      <c r="H770" s="222"/>
      <c r="I770" s="222"/>
      <c r="J770" s="222"/>
      <c r="K770" s="222"/>
      <c r="L770" s="222"/>
      <c r="M770" s="222"/>
      <c r="N770" s="222"/>
      <c r="O770" s="222"/>
      <c r="P770" s="222"/>
      <c r="Q770" s="222"/>
      <c r="R770" s="222"/>
      <c r="S770" s="222"/>
      <c r="T770" s="222"/>
      <c r="U770" s="222"/>
      <c r="V770" s="222"/>
      <c r="W770" s="222"/>
      <c r="X770" s="222"/>
      <c r="Y770" s="213"/>
      <c r="Z770" s="213"/>
      <c r="AA770" s="213"/>
      <c r="AB770" s="213"/>
      <c r="AC770" s="213"/>
      <c r="AD770" s="213"/>
      <c r="AE770" s="213"/>
      <c r="AF770" s="213"/>
      <c r="AG770" s="213" t="s">
        <v>532</v>
      </c>
      <c r="AH770" s="213">
        <v>0</v>
      </c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34">
        <v>214</v>
      </c>
      <c r="B771" s="235" t="s">
        <v>2820</v>
      </c>
      <c r="C771" s="253" t="s">
        <v>2821</v>
      </c>
      <c r="D771" s="236" t="s">
        <v>511</v>
      </c>
      <c r="E771" s="237">
        <v>1196.92</v>
      </c>
      <c r="F771" s="238"/>
      <c r="G771" s="239">
        <f>ROUND(E771*F771,2)</f>
        <v>0</v>
      </c>
      <c r="H771" s="238"/>
      <c r="I771" s="239">
        <f>ROUND(E771*H771,2)</f>
        <v>0</v>
      </c>
      <c r="J771" s="238"/>
      <c r="K771" s="239">
        <f>ROUND(E771*J771,2)</f>
        <v>0</v>
      </c>
      <c r="L771" s="239">
        <v>21</v>
      </c>
      <c r="M771" s="239">
        <f>G771*(1+L771/100)</f>
        <v>0</v>
      </c>
      <c r="N771" s="239">
        <v>0</v>
      </c>
      <c r="O771" s="239">
        <f>ROUND(E771*N771,2)</f>
        <v>0</v>
      </c>
      <c r="P771" s="239">
        <v>1.6E-2</v>
      </c>
      <c r="Q771" s="239">
        <f>ROUND(E771*P771,2)</f>
        <v>19.149999999999999</v>
      </c>
      <c r="R771" s="239"/>
      <c r="S771" s="239" t="s">
        <v>374</v>
      </c>
      <c r="T771" s="240" t="s">
        <v>375</v>
      </c>
      <c r="U771" s="222">
        <v>0.14000000000000001</v>
      </c>
      <c r="V771" s="222">
        <f>ROUND(E771*U771,2)</f>
        <v>167.57</v>
      </c>
      <c r="W771" s="222"/>
      <c r="X771" s="222" t="s">
        <v>376</v>
      </c>
      <c r="Y771" s="213"/>
      <c r="Z771" s="213"/>
      <c r="AA771" s="213"/>
      <c r="AB771" s="213"/>
      <c r="AC771" s="213"/>
      <c r="AD771" s="213"/>
      <c r="AE771" s="213"/>
      <c r="AF771" s="213"/>
      <c r="AG771" s="213" t="s">
        <v>561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outlineLevel="1" x14ac:dyDescent="0.2">
      <c r="A772" s="220"/>
      <c r="B772" s="221"/>
      <c r="C772" s="261" t="s">
        <v>2100</v>
      </c>
      <c r="D772" s="259"/>
      <c r="E772" s="260"/>
      <c r="F772" s="222"/>
      <c r="G772" s="222"/>
      <c r="H772" s="222"/>
      <c r="I772" s="222"/>
      <c r="J772" s="222"/>
      <c r="K772" s="222"/>
      <c r="L772" s="222"/>
      <c r="M772" s="222"/>
      <c r="N772" s="222"/>
      <c r="O772" s="222"/>
      <c r="P772" s="222"/>
      <c r="Q772" s="222"/>
      <c r="R772" s="222"/>
      <c r="S772" s="222"/>
      <c r="T772" s="222"/>
      <c r="U772" s="222"/>
      <c r="V772" s="222"/>
      <c r="W772" s="222"/>
      <c r="X772" s="222"/>
      <c r="Y772" s="213"/>
      <c r="Z772" s="213"/>
      <c r="AA772" s="213"/>
      <c r="AB772" s="213"/>
      <c r="AC772" s="213"/>
      <c r="AD772" s="213"/>
      <c r="AE772" s="213"/>
      <c r="AF772" s="213"/>
      <c r="AG772" s="213" t="s">
        <v>532</v>
      </c>
      <c r="AH772" s="213">
        <v>0</v>
      </c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20"/>
      <c r="B773" s="221"/>
      <c r="C773" s="261" t="s">
        <v>2658</v>
      </c>
      <c r="D773" s="259"/>
      <c r="E773" s="260"/>
      <c r="F773" s="222"/>
      <c r="G773" s="222"/>
      <c r="H773" s="222"/>
      <c r="I773" s="222"/>
      <c r="J773" s="222"/>
      <c r="K773" s="222"/>
      <c r="L773" s="222"/>
      <c r="M773" s="222"/>
      <c r="N773" s="222"/>
      <c r="O773" s="222"/>
      <c r="P773" s="222"/>
      <c r="Q773" s="222"/>
      <c r="R773" s="222"/>
      <c r="S773" s="222"/>
      <c r="T773" s="222"/>
      <c r="U773" s="222"/>
      <c r="V773" s="222"/>
      <c r="W773" s="222"/>
      <c r="X773" s="222"/>
      <c r="Y773" s="213"/>
      <c r="Z773" s="213"/>
      <c r="AA773" s="213"/>
      <c r="AB773" s="213"/>
      <c r="AC773" s="213"/>
      <c r="AD773" s="213"/>
      <c r="AE773" s="213"/>
      <c r="AF773" s="213"/>
      <c r="AG773" s="213" t="s">
        <v>532</v>
      </c>
      <c r="AH773" s="213">
        <v>0</v>
      </c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20"/>
      <c r="B774" s="221"/>
      <c r="C774" s="261" t="s">
        <v>2824</v>
      </c>
      <c r="D774" s="259"/>
      <c r="E774" s="260"/>
      <c r="F774" s="222"/>
      <c r="G774" s="222"/>
      <c r="H774" s="222"/>
      <c r="I774" s="222"/>
      <c r="J774" s="222"/>
      <c r="K774" s="222"/>
      <c r="L774" s="222"/>
      <c r="M774" s="222"/>
      <c r="N774" s="222"/>
      <c r="O774" s="222"/>
      <c r="P774" s="222"/>
      <c r="Q774" s="222"/>
      <c r="R774" s="222"/>
      <c r="S774" s="222"/>
      <c r="T774" s="222"/>
      <c r="U774" s="222"/>
      <c r="V774" s="222"/>
      <c r="W774" s="222"/>
      <c r="X774" s="222"/>
      <c r="Y774" s="213"/>
      <c r="Z774" s="213"/>
      <c r="AA774" s="213"/>
      <c r="AB774" s="213"/>
      <c r="AC774" s="213"/>
      <c r="AD774" s="213"/>
      <c r="AE774" s="213"/>
      <c r="AF774" s="213"/>
      <c r="AG774" s="213" t="s">
        <v>532</v>
      </c>
      <c r="AH774" s="213">
        <v>0</v>
      </c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20"/>
      <c r="B775" s="221"/>
      <c r="C775" s="261" t="s">
        <v>2825</v>
      </c>
      <c r="D775" s="259"/>
      <c r="E775" s="260">
        <v>1196.92</v>
      </c>
      <c r="F775" s="222"/>
      <c r="G775" s="222"/>
      <c r="H775" s="222"/>
      <c r="I775" s="222"/>
      <c r="J775" s="222"/>
      <c r="K775" s="222"/>
      <c r="L775" s="222"/>
      <c r="M775" s="222"/>
      <c r="N775" s="222"/>
      <c r="O775" s="222"/>
      <c r="P775" s="222"/>
      <c r="Q775" s="222"/>
      <c r="R775" s="222"/>
      <c r="S775" s="222"/>
      <c r="T775" s="222"/>
      <c r="U775" s="222"/>
      <c r="V775" s="222"/>
      <c r="W775" s="222"/>
      <c r="X775" s="222"/>
      <c r="Y775" s="213"/>
      <c r="Z775" s="213"/>
      <c r="AA775" s="213"/>
      <c r="AB775" s="213"/>
      <c r="AC775" s="213"/>
      <c r="AD775" s="213"/>
      <c r="AE775" s="213"/>
      <c r="AF775" s="213"/>
      <c r="AG775" s="213" t="s">
        <v>532</v>
      </c>
      <c r="AH775" s="213">
        <v>0</v>
      </c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1" x14ac:dyDescent="0.2">
      <c r="A776" s="241">
        <v>215</v>
      </c>
      <c r="B776" s="242" t="s">
        <v>2826</v>
      </c>
      <c r="C776" s="252" t="s">
        <v>2827</v>
      </c>
      <c r="D776" s="243" t="s">
        <v>511</v>
      </c>
      <c r="E776" s="244">
        <v>2260.06</v>
      </c>
      <c r="F776" s="245"/>
      <c r="G776" s="246">
        <f>ROUND(E776*F776,2)</f>
        <v>0</v>
      </c>
      <c r="H776" s="245"/>
      <c r="I776" s="246">
        <f>ROUND(E776*H776,2)</f>
        <v>0</v>
      </c>
      <c r="J776" s="245"/>
      <c r="K776" s="246">
        <f>ROUND(E776*J776,2)</f>
        <v>0</v>
      </c>
      <c r="L776" s="246">
        <v>21</v>
      </c>
      <c r="M776" s="246">
        <f>G776*(1+L776/100)</f>
        <v>0</v>
      </c>
      <c r="N776" s="246">
        <v>1.9000000000000001E-4</v>
      </c>
      <c r="O776" s="246">
        <f>ROUND(E776*N776,2)</f>
        <v>0.43</v>
      </c>
      <c r="P776" s="246">
        <v>0</v>
      </c>
      <c r="Q776" s="246">
        <f>ROUND(E776*P776,2)</f>
        <v>0</v>
      </c>
      <c r="R776" s="246"/>
      <c r="S776" s="246" t="s">
        <v>374</v>
      </c>
      <c r="T776" s="247" t="s">
        <v>375</v>
      </c>
      <c r="U776" s="222">
        <v>0</v>
      </c>
      <c r="V776" s="222">
        <f>ROUND(E776*U776,2)</f>
        <v>0</v>
      </c>
      <c r="W776" s="222"/>
      <c r="X776" s="222" t="s">
        <v>376</v>
      </c>
      <c r="Y776" s="213"/>
      <c r="Z776" s="213"/>
      <c r="AA776" s="213"/>
      <c r="AB776" s="213"/>
      <c r="AC776" s="213"/>
      <c r="AD776" s="213"/>
      <c r="AE776" s="213"/>
      <c r="AF776" s="213"/>
      <c r="AG776" s="213" t="s">
        <v>561</v>
      </c>
      <c r="AH776" s="213"/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ht="22.5" outlineLevel="1" x14ac:dyDescent="0.2">
      <c r="A777" s="241">
        <v>216</v>
      </c>
      <c r="B777" s="242" t="s">
        <v>2828</v>
      </c>
      <c r="C777" s="252" t="s">
        <v>2829</v>
      </c>
      <c r="D777" s="243" t="s">
        <v>511</v>
      </c>
      <c r="E777" s="244">
        <v>478.81400000000002</v>
      </c>
      <c r="F777" s="245"/>
      <c r="G777" s="246">
        <f>ROUND(E777*F777,2)</f>
        <v>0</v>
      </c>
      <c r="H777" s="245"/>
      <c r="I777" s="246">
        <f>ROUND(E777*H777,2)</f>
        <v>0</v>
      </c>
      <c r="J777" s="245"/>
      <c r="K777" s="246">
        <f>ROUND(E777*J777,2)</f>
        <v>0</v>
      </c>
      <c r="L777" s="246">
        <v>21</v>
      </c>
      <c r="M777" s="246">
        <f>G777*(1+L777/100)</f>
        <v>0</v>
      </c>
      <c r="N777" s="246">
        <v>0</v>
      </c>
      <c r="O777" s="246">
        <f>ROUND(E777*N777,2)</f>
        <v>0</v>
      </c>
      <c r="P777" s="246">
        <v>0</v>
      </c>
      <c r="Q777" s="246">
        <f>ROUND(E777*P777,2)</f>
        <v>0</v>
      </c>
      <c r="R777" s="246"/>
      <c r="S777" s="246" t="s">
        <v>374</v>
      </c>
      <c r="T777" s="247" t="s">
        <v>375</v>
      </c>
      <c r="U777" s="222">
        <v>0.13</v>
      </c>
      <c r="V777" s="222">
        <f>ROUND(E777*U777,2)</f>
        <v>62.25</v>
      </c>
      <c r="W777" s="222"/>
      <c r="X777" s="222" t="s">
        <v>376</v>
      </c>
      <c r="Y777" s="213"/>
      <c r="Z777" s="213"/>
      <c r="AA777" s="213"/>
      <c r="AB777" s="213"/>
      <c r="AC777" s="213"/>
      <c r="AD777" s="213"/>
      <c r="AE777" s="213"/>
      <c r="AF777" s="213"/>
      <c r="AG777" s="213" t="s">
        <v>561</v>
      </c>
      <c r="AH777" s="213"/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34">
        <v>217</v>
      </c>
      <c r="B778" s="235" t="s">
        <v>2785</v>
      </c>
      <c r="C778" s="253" t="s">
        <v>2786</v>
      </c>
      <c r="D778" s="236" t="s">
        <v>1188</v>
      </c>
      <c r="E778" s="237">
        <v>13.167</v>
      </c>
      <c r="F778" s="238"/>
      <c r="G778" s="239">
        <f>ROUND(E778*F778,2)</f>
        <v>0</v>
      </c>
      <c r="H778" s="238"/>
      <c r="I778" s="239">
        <f>ROUND(E778*H778,2)</f>
        <v>0</v>
      </c>
      <c r="J778" s="238"/>
      <c r="K778" s="239">
        <f>ROUND(E778*J778,2)</f>
        <v>0</v>
      </c>
      <c r="L778" s="239">
        <v>21</v>
      </c>
      <c r="M778" s="239">
        <f>G778*(1+L778/100)</f>
        <v>0</v>
      </c>
      <c r="N778" s="239">
        <v>0.55000000000000004</v>
      </c>
      <c r="O778" s="239">
        <f>ROUND(E778*N778,2)</f>
        <v>7.24</v>
      </c>
      <c r="P778" s="239">
        <v>0</v>
      </c>
      <c r="Q778" s="239">
        <f>ROUND(E778*P778,2)</f>
        <v>0</v>
      </c>
      <c r="R778" s="239"/>
      <c r="S778" s="239" t="s">
        <v>374</v>
      </c>
      <c r="T778" s="240" t="s">
        <v>375</v>
      </c>
      <c r="U778" s="222">
        <v>0</v>
      </c>
      <c r="V778" s="222">
        <f>ROUND(E778*U778,2)</f>
        <v>0</v>
      </c>
      <c r="W778" s="222"/>
      <c r="X778" s="222" t="s">
        <v>587</v>
      </c>
      <c r="Y778" s="213"/>
      <c r="Z778" s="213"/>
      <c r="AA778" s="213"/>
      <c r="AB778" s="213"/>
      <c r="AC778" s="213"/>
      <c r="AD778" s="213"/>
      <c r="AE778" s="213"/>
      <c r="AF778" s="213"/>
      <c r="AG778" s="213" t="s">
        <v>588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1" x14ac:dyDescent="0.2">
      <c r="A779" s="220"/>
      <c r="B779" s="221"/>
      <c r="C779" s="261" t="s">
        <v>2830</v>
      </c>
      <c r="D779" s="259"/>
      <c r="E779" s="260"/>
      <c r="F779" s="222"/>
      <c r="G779" s="222"/>
      <c r="H779" s="222"/>
      <c r="I779" s="222"/>
      <c r="J779" s="222"/>
      <c r="K779" s="222"/>
      <c r="L779" s="222"/>
      <c r="M779" s="222"/>
      <c r="N779" s="222"/>
      <c r="O779" s="222"/>
      <c r="P779" s="222"/>
      <c r="Q779" s="222"/>
      <c r="R779" s="222"/>
      <c r="S779" s="222"/>
      <c r="T779" s="222"/>
      <c r="U779" s="222"/>
      <c r="V779" s="222"/>
      <c r="W779" s="222"/>
      <c r="X779" s="222"/>
      <c r="Y779" s="213"/>
      <c r="Z779" s="213"/>
      <c r="AA779" s="213"/>
      <c r="AB779" s="213"/>
      <c r="AC779" s="213"/>
      <c r="AD779" s="213"/>
      <c r="AE779" s="213"/>
      <c r="AF779" s="213"/>
      <c r="AG779" s="213" t="s">
        <v>532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1" x14ac:dyDescent="0.2">
      <c r="A780" s="220"/>
      <c r="B780" s="221"/>
      <c r="C780" s="261" t="s">
        <v>2831</v>
      </c>
      <c r="D780" s="259"/>
      <c r="E780" s="260">
        <v>13.17</v>
      </c>
      <c r="F780" s="222"/>
      <c r="G780" s="222"/>
      <c r="H780" s="222"/>
      <c r="I780" s="222"/>
      <c r="J780" s="222"/>
      <c r="K780" s="222"/>
      <c r="L780" s="222"/>
      <c r="M780" s="222"/>
      <c r="N780" s="222"/>
      <c r="O780" s="222"/>
      <c r="P780" s="222"/>
      <c r="Q780" s="222"/>
      <c r="R780" s="222"/>
      <c r="S780" s="222"/>
      <c r="T780" s="222"/>
      <c r="U780" s="222"/>
      <c r="V780" s="222"/>
      <c r="W780" s="222"/>
      <c r="X780" s="222"/>
      <c r="Y780" s="213"/>
      <c r="Z780" s="213"/>
      <c r="AA780" s="213"/>
      <c r="AB780" s="213"/>
      <c r="AC780" s="213"/>
      <c r="AD780" s="213"/>
      <c r="AE780" s="213"/>
      <c r="AF780" s="213"/>
      <c r="AG780" s="213" t="s">
        <v>532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41">
        <v>218</v>
      </c>
      <c r="B781" s="242" t="s">
        <v>2832</v>
      </c>
      <c r="C781" s="252" t="s">
        <v>2833</v>
      </c>
      <c r="D781" s="243" t="s">
        <v>0</v>
      </c>
      <c r="E781" s="244">
        <v>22901.967799999999</v>
      </c>
      <c r="F781" s="245"/>
      <c r="G781" s="246">
        <f>ROUND(E781*F781,2)</f>
        <v>0</v>
      </c>
      <c r="H781" s="245"/>
      <c r="I781" s="246">
        <f>ROUND(E781*H781,2)</f>
        <v>0</v>
      </c>
      <c r="J781" s="245"/>
      <c r="K781" s="246">
        <f>ROUND(E781*J781,2)</f>
        <v>0</v>
      </c>
      <c r="L781" s="246">
        <v>21</v>
      </c>
      <c r="M781" s="246">
        <f>G781*(1+L781/100)</f>
        <v>0</v>
      </c>
      <c r="N781" s="246">
        <v>0</v>
      </c>
      <c r="O781" s="246">
        <f>ROUND(E781*N781,2)</f>
        <v>0</v>
      </c>
      <c r="P781" s="246">
        <v>0</v>
      </c>
      <c r="Q781" s="246">
        <f>ROUND(E781*P781,2)</f>
        <v>0</v>
      </c>
      <c r="R781" s="246"/>
      <c r="S781" s="246" t="s">
        <v>374</v>
      </c>
      <c r="T781" s="247" t="s">
        <v>375</v>
      </c>
      <c r="U781" s="222">
        <v>0</v>
      </c>
      <c r="V781" s="222">
        <f>ROUND(E781*U781,2)</f>
        <v>0</v>
      </c>
      <c r="W781" s="222"/>
      <c r="X781" s="222" t="s">
        <v>376</v>
      </c>
      <c r="Y781" s="213"/>
      <c r="Z781" s="213"/>
      <c r="AA781" s="213"/>
      <c r="AB781" s="213"/>
      <c r="AC781" s="213"/>
      <c r="AD781" s="213"/>
      <c r="AE781" s="213"/>
      <c r="AF781" s="213"/>
      <c r="AG781" s="213" t="s">
        <v>561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x14ac:dyDescent="0.2">
      <c r="A782" s="224" t="s">
        <v>368</v>
      </c>
      <c r="B782" s="225" t="s">
        <v>315</v>
      </c>
      <c r="C782" s="251" t="s">
        <v>316</v>
      </c>
      <c r="D782" s="226"/>
      <c r="E782" s="227"/>
      <c r="F782" s="228"/>
      <c r="G782" s="228">
        <f>SUMIF(AG783:AG798,"&lt;&gt;NOR",G783:G798)</f>
        <v>0</v>
      </c>
      <c r="H782" s="228"/>
      <c r="I782" s="228">
        <f>SUM(I783:I798)</f>
        <v>0</v>
      </c>
      <c r="J782" s="228"/>
      <c r="K782" s="228">
        <f>SUM(K783:K798)</f>
        <v>0</v>
      </c>
      <c r="L782" s="228"/>
      <c r="M782" s="228">
        <f>SUM(M783:M798)</f>
        <v>0</v>
      </c>
      <c r="N782" s="228"/>
      <c r="O782" s="228">
        <f>SUM(O783:O798)</f>
        <v>7.75</v>
      </c>
      <c r="P782" s="228"/>
      <c r="Q782" s="228">
        <f>SUM(Q783:Q798)</f>
        <v>0</v>
      </c>
      <c r="R782" s="228"/>
      <c r="S782" s="228"/>
      <c r="T782" s="229"/>
      <c r="U782" s="223"/>
      <c r="V782" s="223">
        <f>SUM(V783:V798)</f>
        <v>0</v>
      </c>
      <c r="W782" s="223"/>
      <c r="X782" s="223"/>
      <c r="AG782" t="s">
        <v>370</v>
      </c>
    </row>
    <row r="783" spans="1:60" outlineLevel="1" x14ac:dyDescent="0.2">
      <c r="A783" s="234">
        <v>219</v>
      </c>
      <c r="B783" s="235" t="s">
        <v>2834</v>
      </c>
      <c r="C783" s="253" t="s">
        <v>2835</v>
      </c>
      <c r="D783" s="236" t="s">
        <v>511</v>
      </c>
      <c r="E783" s="237">
        <v>63.375</v>
      </c>
      <c r="F783" s="238"/>
      <c r="G783" s="239">
        <f>ROUND(E783*F783,2)</f>
        <v>0</v>
      </c>
      <c r="H783" s="238"/>
      <c r="I783" s="239">
        <f>ROUND(E783*H783,2)</f>
        <v>0</v>
      </c>
      <c r="J783" s="238"/>
      <c r="K783" s="239">
        <f>ROUND(E783*J783,2)</f>
        <v>0</v>
      </c>
      <c r="L783" s="239">
        <v>21</v>
      </c>
      <c r="M783" s="239">
        <f>G783*(1+L783/100)</f>
        <v>0</v>
      </c>
      <c r="N783" s="239">
        <v>2.504E-2</v>
      </c>
      <c r="O783" s="239">
        <f>ROUND(E783*N783,2)</f>
        <v>1.59</v>
      </c>
      <c r="P783" s="239">
        <v>0</v>
      </c>
      <c r="Q783" s="239">
        <f>ROUND(E783*P783,2)</f>
        <v>0</v>
      </c>
      <c r="R783" s="239"/>
      <c r="S783" s="239" t="s">
        <v>374</v>
      </c>
      <c r="T783" s="240" t="s">
        <v>375</v>
      </c>
      <c r="U783" s="222">
        <v>0</v>
      </c>
      <c r="V783" s="222">
        <f>ROUND(E783*U783,2)</f>
        <v>0</v>
      </c>
      <c r="W783" s="222"/>
      <c r="X783" s="222" t="s">
        <v>376</v>
      </c>
      <c r="Y783" s="213"/>
      <c r="Z783" s="213"/>
      <c r="AA783" s="213"/>
      <c r="AB783" s="213"/>
      <c r="AC783" s="213"/>
      <c r="AD783" s="213"/>
      <c r="AE783" s="213"/>
      <c r="AF783" s="213"/>
      <c r="AG783" s="213" t="s">
        <v>561</v>
      </c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1" x14ac:dyDescent="0.2">
      <c r="A784" s="220"/>
      <c r="B784" s="221"/>
      <c r="C784" s="261" t="s">
        <v>2159</v>
      </c>
      <c r="D784" s="259"/>
      <c r="E784" s="260"/>
      <c r="F784" s="222"/>
      <c r="G784" s="222"/>
      <c r="H784" s="222"/>
      <c r="I784" s="222"/>
      <c r="J784" s="222"/>
      <c r="K784" s="222"/>
      <c r="L784" s="222"/>
      <c r="M784" s="222"/>
      <c r="N784" s="222"/>
      <c r="O784" s="222"/>
      <c r="P784" s="222"/>
      <c r="Q784" s="222"/>
      <c r="R784" s="222"/>
      <c r="S784" s="222"/>
      <c r="T784" s="222"/>
      <c r="U784" s="222"/>
      <c r="V784" s="222"/>
      <c r="W784" s="222"/>
      <c r="X784" s="222"/>
      <c r="Y784" s="213"/>
      <c r="Z784" s="213"/>
      <c r="AA784" s="213"/>
      <c r="AB784" s="213"/>
      <c r="AC784" s="213"/>
      <c r="AD784" s="213"/>
      <c r="AE784" s="213"/>
      <c r="AF784" s="213"/>
      <c r="AG784" s="213" t="s">
        <v>532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20"/>
      <c r="B785" s="221"/>
      <c r="C785" s="261" t="s">
        <v>2836</v>
      </c>
      <c r="D785" s="259"/>
      <c r="E785" s="260"/>
      <c r="F785" s="222"/>
      <c r="G785" s="222"/>
      <c r="H785" s="222"/>
      <c r="I785" s="222"/>
      <c r="J785" s="222"/>
      <c r="K785" s="222"/>
      <c r="L785" s="222"/>
      <c r="M785" s="222"/>
      <c r="N785" s="222"/>
      <c r="O785" s="222"/>
      <c r="P785" s="222"/>
      <c r="Q785" s="222"/>
      <c r="R785" s="222"/>
      <c r="S785" s="222"/>
      <c r="T785" s="222"/>
      <c r="U785" s="222"/>
      <c r="V785" s="222"/>
      <c r="W785" s="222"/>
      <c r="X785" s="222"/>
      <c r="Y785" s="213"/>
      <c r="Z785" s="213"/>
      <c r="AA785" s="213"/>
      <c r="AB785" s="213"/>
      <c r="AC785" s="213"/>
      <c r="AD785" s="213"/>
      <c r="AE785" s="213"/>
      <c r="AF785" s="213"/>
      <c r="AG785" s="213" t="s">
        <v>532</v>
      </c>
      <c r="AH785" s="213">
        <v>0</v>
      </c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1" x14ac:dyDescent="0.2">
      <c r="A786" s="220"/>
      <c r="B786" s="221"/>
      <c r="C786" s="261" t="s">
        <v>2837</v>
      </c>
      <c r="D786" s="259"/>
      <c r="E786" s="260">
        <v>63.38</v>
      </c>
      <c r="F786" s="222"/>
      <c r="G786" s="222"/>
      <c r="H786" s="222"/>
      <c r="I786" s="222"/>
      <c r="J786" s="222"/>
      <c r="K786" s="222"/>
      <c r="L786" s="222"/>
      <c r="M786" s="222"/>
      <c r="N786" s="222"/>
      <c r="O786" s="222"/>
      <c r="P786" s="222"/>
      <c r="Q786" s="222"/>
      <c r="R786" s="222"/>
      <c r="S786" s="222"/>
      <c r="T786" s="222"/>
      <c r="U786" s="222"/>
      <c r="V786" s="222"/>
      <c r="W786" s="222"/>
      <c r="X786" s="222"/>
      <c r="Y786" s="213"/>
      <c r="Z786" s="213"/>
      <c r="AA786" s="213"/>
      <c r="AB786" s="213"/>
      <c r="AC786" s="213"/>
      <c r="AD786" s="213"/>
      <c r="AE786" s="213"/>
      <c r="AF786" s="213"/>
      <c r="AG786" s="213" t="s">
        <v>532</v>
      </c>
      <c r="AH786" s="213">
        <v>0</v>
      </c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1" x14ac:dyDescent="0.2">
      <c r="A787" s="234">
        <v>220</v>
      </c>
      <c r="B787" s="235" t="s">
        <v>2838</v>
      </c>
      <c r="C787" s="253" t="s">
        <v>2839</v>
      </c>
      <c r="D787" s="236" t="s">
        <v>511</v>
      </c>
      <c r="E787" s="237">
        <v>113.1</v>
      </c>
      <c r="F787" s="238"/>
      <c r="G787" s="239">
        <f>ROUND(E787*F787,2)</f>
        <v>0</v>
      </c>
      <c r="H787" s="238"/>
      <c r="I787" s="239">
        <f>ROUND(E787*H787,2)</f>
        <v>0</v>
      </c>
      <c r="J787" s="238"/>
      <c r="K787" s="239">
        <f>ROUND(E787*J787,2)</f>
        <v>0</v>
      </c>
      <c r="L787" s="239">
        <v>21</v>
      </c>
      <c r="M787" s="239">
        <f>G787*(1+L787/100)</f>
        <v>0</v>
      </c>
      <c r="N787" s="239">
        <v>4.5359999999999998E-2</v>
      </c>
      <c r="O787" s="239">
        <f>ROUND(E787*N787,2)</f>
        <v>5.13</v>
      </c>
      <c r="P787" s="239">
        <v>0</v>
      </c>
      <c r="Q787" s="239">
        <f>ROUND(E787*P787,2)</f>
        <v>0</v>
      </c>
      <c r="R787" s="239"/>
      <c r="S787" s="239" t="s">
        <v>374</v>
      </c>
      <c r="T787" s="240" t="s">
        <v>375</v>
      </c>
      <c r="U787" s="222">
        <v>0</v>
      </c>
      <c r="V787" s="222">
        <f>ROUND(E787*U787,2)</f>
        <v>0</v>
      </c>
      <c r="W787" s="222"/>
      <c r="X787" s="222" t="s">
        <v>376</v>
      </c>
      <c r="Y787" s="213"/>
      <c r="Z787" s="213"/>
      <c r="AA787" s="213"/>
      <c r="AB787" s="213"/>
      <c r="AC787" s="213"/>
      <c r="AD787" s="213"/>
      <c r="AE787" s="213"/>
      <c r="AF787" s="213"/>
      <c r="AG787" s="213" t="s">
        <v>561</v>
      </c>
      <c r="AH787" s="213"/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20"/>
      <c r="B788" s="221"/>
      <c r="C788" s="261" t="s">
        <v>2159</v>
      </c>
      <c r="D788" s="259"/>
      <c r="E788" s="260"/>
      <c r="F788" s="222"/>
      <c r="G788" s="222"/>
      <c r="H788" s="222"/>
      <c r="I788" s="222"/>
      <c r="J788" s="222"/>
      <c r="K788" s="222"/>
      <c r="L788" s="222"/>
      <c r="M788" s="222"/>
      <c r="N788" s="222"/>
      <c r="O788" s="222"/>
      <c r="P788" s="222"/>
      <c r="Q788" s="222"/>
      <c r="R788" s="222"/>
      <c r="S788" s="222"/>
      <c r="T788" s="222"/>
      <c r="U788" s="222"/>
      <c r="V788" s="222"/>
      <c r="W788" s="222"/>
      <c r="X788" s="222"/>
      <c r="Y788" s="213"/>
      <c r="Z788" s="213"/>
      <c r="AA788" s="213"/>
      <c r="AB788" s="213"/>
      <c r="AC788" s="213"/>
      <c r="AD788" s="213"/>
      <c r="AE788" s="213"/>
      <c r="AF788" s="213"/>
      <c r="AG788" s="213" t="s">
        <v>532</v>
      </c>
      <c r="AH788" s="213">
        <v>0</v>
      </c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1" x14ac:dyDescent="0.2">
      <c r="A789" s="220"/>
      <c r="B789" s="221"/>
      <c r="C789" s="261" t="s">
        <v>2840</v>
      </c>
      <c r="D789" s="259"/>
      <c r="E789" s="260"/>
      <c r="F789" s="222"/>
      <c r="G789" s="222"/>
      <c r="H789" s="222"/>
      <c r="I789" s="222"/>
      <c r="J789" s="222"/>
      <c r="K789" s="222"/>
      <c r="L789" s="222"/>
      <c r="M789" s="222"/>
      <c r="N789" s="222"/>
      <c r="O789" s="222"/>
      <c r="P789" s="222"/>
      <c r="Q789" s="222"/>
      <c r="R789" s="222"/>
      <c r="S789" s="222"/>
      <c r="T789" s="222"/>
      <c r="U789" s="222"/>
      <c r="V789" s="222"/>
      <c r="W789" s="222"/>
      <c r="X789" s="222"/>
      <c r="Y789" s="213"/>
      <c r="Z789" s="213"/>
      <c r="AA789" s="213"/>
      <c r="AB789" s="213"/>
      <c r="AC789" s="213"/>
      <c r="AD789" s="213"/>
      <c r="AE789" s="213"/>
      <c r="AF789" s="213"/>
      <c r="AG789" s="213" t="s">
        <v>532</v>
      </c>
      <c r="AH789" s="213">
        <v>0</v>
      </c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1" x14ac:dyDescent="0.2">
      <c r="A790" s="220"/>
      <c r="B790" s="221"/>
      <c r="C790" s="261" t="s">
        <v>2841</v>
      </c>
      <c r="D790" s="259"/>
      <c r="E790" s="260">
        <v>113.1</v>
      </c>
      <c r="F790" s="222"/>
      <c r="G790" s="222"/>
      <c r="H790" s="222"/>
      <c r="I790" s="222"/>
      <c r="J790" s="222"/>
      <c r="K790" s="222"/>
      <c r="L790" s="222"/>
      <c r="M790" s="222"/>
      <c r="N790" s="222"/>
      <c r="O790" s="222"/>
      <c r="P790" s="222"/>
      <c r="Q790" s="222"/>
      <c r="R790" s="222"/>
      <c r="S790" s="222"/>
      <c r="T790" s="222"/>
      <c r="U790" s="222"/>
      <c r="V790" s="222"/>
      <c r="W790" s="222"/>
      <c r="X790" s="222"/>
      <c r="Y790" s="213"/>
      <c r="Z790" s="213"/>
      <c r="AA790" s="213"/>
      <c r="AB790" s="213"/>
      <c r="AC790" s="213"/>
      <c r="AD790" s="213"/>
      <c r="AE790" s="213"/>
      <c r="AF790" s="213"/>
      <c r="AG790" s="213" t="s">
        <v>532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1" x14ac:dyDescent="0.2">
      <c r="A791" s="234">
        <v>221</v>
      </c>
      <c r="B791" s="235" t="s">
        <v>2842</v>
      </c>
      <c r="C791" s="253" t="s">
        <v>2843</v>
      </c>
      <c r="D791" s="236" t="s">
        <v>511</v>
      </c>
      <c r="E791" s="237">
        <v>403.49400000000003</v>
      </c>
      <c r="F791" s="238"/>
      <c r="G791" s="239">
        <f>ROUND(E791*F791,2)</f>
        <v>0</v>
      </c>
      <c r="H791" s="238"/>
      <c r="I791" s="239">
        <f>ROUND(E791*H791,2)</f>
        <v>0</v>
      </c>
      <c r="J791" s="238"/>
      <c r="K791" s="239">
        <f>ROUND(E791*J791,2)</f>
        <v>0</v>
      </c>
      <c r="L791" s="239">
        <v>21</v>
      </c>
      <c r="M791" s="239">
        <f>G791*(1+L791/100)</f>
        <v>0</v>
      </c>
      <c r="N791" s="239">
        <v>2.0000000000000001E-4</v>
      </c>
      <c r="O791" s="239">
        <f>ROUND(E791*N791,2)</f>
        <v>0.08</v>
      </c>
      <c r="P791" s="239">
        <v>0</v>
      </c>
      <c r="Q791" s="239">
        <f>ROUND(E791*P791,2)</f>
        <v>0</v>
      </c>
      <c r="R791" s="239"/>
      <c r="S791" s="239" t="s">
        <v>374</v>
      </c>
      <c r="T791" s="240" t="s">
        <v>375</v>
      </c>
      <c r="U791" s="222">
        <v>0</v>
      </c>
      <c r="V791" s="222">
        <f>ROUND(E791*U791,2)</f>
        <v>0</v>
      </c>
      <c r="W791" s="222"/>
      <c r="X791" s="222" t="s">
        <v>376</v>
      </c>
      <c r="Y791" s="213"/>
      <c r="Z791" s="213"/>
      <c r="AA791" s="213"/>
      <c r="AB791" s="213"/>
      <c r="AC791" s="213"/>
      <c r="AD791" s="213"/>
      <c r="AE791" s="213"/>
      <c r="AF791" s="213"/>
      <c r="AG791" s="213" t="s">
        <v>561</v>
      </c>
      <c r="AH791" s="213"/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1" x14ac:dyDescent="0.2">
      <c r="A792" s="220"/>
      <c r="B792" s="221"/>
      <c r="C792" s="261" t="s">
        <v>2844</v>
      </c>
      <c r="D792" s="259"/>
      <c r="E792" s="260"/>
      <c r="F792" s="222"/>
      <c r="G792" s="222"/>
      <c r="H792" s="222"/>
      <c r="I792" s="222"/>
      <c r="J792" s="222"/>
      <c r="K792" s="222"/>
      <c r="L792" s="222"/>
      <c r="M792" s="222"/>
      <c r="N792" s="222"/>
      <c r="O792" s="222"/>
      <c r="P792" s="222"/>
      <c r="Q792" s="222"/>
      <c r="R792" s="222"/>
      <c r="S792" s="222"/>
      <c r="T792" s="222"/>
      <c r="U792" s="222"/>
      <c r="V792" s="222"/>
      <c r="W792" s="222"/>
      <c r="X792" s="222"/>
      <c r="Y792" s="213"/>
      <c r="Z792" s="213"/>
      <c r="AA792" s="213"/>
      <c r="AB792" s="213"/>
      <c r="AC792" s="213"/>
      <c r="AD792" s="213"/>
      <c r="AE792" s="213"/>
      <c r="AF792" s="213"/>
      <c r="AG792" s="213" t="s">
        <v>532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1" x14ac:dyDescent="0.2">
      <c r="A793" s="220"/>
      <c r="B793" s="221"/>
      <c r="C793" s="261" t="s">
        <v>2845</v>
      </c>
      <c r="D793" s="259"/>
      <c r="E793" s="260">
        <v>403.49</v>
      </c>
      <c r="F793" s="222"/>
      <c r="G793" s="222"/>
      <c r="H793" s="222"/>
      <c r="I793" s="222"/>
      <c r="J793" s="222"/>
      <c r="K793" s="222"/>
      <c r="L793" s="222"/>
      <c r="M793" s="222"/>
      <c r="N793" s="222"/>
      <c r="O793" s="222"/>
      <c r="P793" s="222"/>
      <c r="Q793" s="222"/>
      <c r="R793" s="222"/>
      <c r="S793" s="222"/>
      <c r="T793" s="222"/>
      <c r="U793" s="222"/>
      <c r="V793" s="222"/>
      <c r="W793" s="222"/>
      <c r="X793" s="222"/>
      <c r="Y793" s="213"/>
      <c r="Z793" s="213"/>
      <c r="AA793" s="213"/>
      <c r="AB793" s="213"/>
      <c r="AC793" s="213"/>
      <c r="AD793" s="213"/>
      <c r="AE793" s="213"/>
      <c r="AF793" s="213"/>
      <c r="AG793" s="213" t="s">
        <v>532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1" x14ac:dyDescent="0.2">
      <c r="A794" s="241">
        <v>222</v>
      </c>
      <c r="B794" s="242" t="s">
        <v>2846</v>
      </c>
      <c r="C794" s="252" t="s">
        <v>2847</v>
      </c>
      <c r="D794" s="243" t="s">
        <v>511</v>
      </c>
      <c r="E794" s="244">
        <v>403.49400000000003</v>
      </c>
      <c r="F794" s="245"/>
      <c r="G794" s="246">
        <f>ROUND(E794*F794,2)</f>
        <v>0</v>
      </c>
      <c r="H794" s="245"/>
      <c r="I794" s="246">
        <f>ROUND(E794*H794,2)</f>
        <v>0</v>
      </c>
      <c r="J794" s="245"/>
      <c r="K794" s="246">
        <f>ROUND(E794*J794,2)</f>
        <v>0</v>
      </c>
      <c r="L794" s="246">
        <v>21</v>
      </c>
      <c r="M794" s="246">
        <f>G794*(1+L794/100)</f>
        <v>0</v>
      </c>
      <c r="N794" s="246">
        <v>2.0000000000000001E-4</v>
      </c>
      <c r="O794" s="246">
        <f>ROUND(E794*N794,2)</f>
        <v>0.08</v>
      </c>
      <c r="P794" s="246">
        <v>0</v>
      </c>
      <c r="Q794" s="246">
        <f>ROUND(E794*P794,2)</f>
        <v>0</v>
      </c>
      <c r="R794" s="246"/>
      <c r="S794" s="246" t="s">
        <v>374</v>
      </c>
      <c r="T794" s="247" t="s">
        <v>375</v>
      </c>
      <c r="U794" s="222">
        <v>0</v>
      </c>
      <c r="V794" s="222">
        <f>ROUND(E794*U794,2)</f>
        <v>0</v>
      </c>
      <c r="W794" s="222"/>
      <c r="X794" s="222" t="s">
        <v>376</v>
      </c>
      <c r="Y794" s="213"/>
      <c r="Z794" s="213"/>
      <c r="AA794" s="213"/>
      <c r="AB794" s="213"/>
      <c r="AC794" s="213"/>
      <c r="AD794" s="213"/>
      <c r="AE794" s="213"/>
      <c r="AF794" s="213"/>
      <c r="AG794" s="213" t="s">
        <v>561</v>
      </c>
      <c r="AH794" s="213"/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ht="22.5" outlineLevel="1" x14ac:dyDescent="0.2">
      <c r="A795" s="234">
        <v>223</v>
      </c>
      <c r="B795" s="235" t="s">
        <v>2848</v>
      </c>
      <c r="C795" s="253" t="s">
        <v>2849</v>
      </c>
      <c r="D795" s="236" t="s">
        <v>511</v>
      </c>
      <c r="E795" s="237">
        <v>17.355</v>
      </c>
      <c r="F795" s="238"/>
      <c r="G795" s="239">
        <f>ROUND(E795*F795,2)</f>
        <v>0</v>
      </c>
      <c r="H795" s="238"/>
      <c r="I795" s="239">
        <f>ROUND(E795*H795,2)</f>
        <v>0</v>
      </c>
      <c r="J795" s="238"/>
      <c r="K795" s="239">
        <f>ROUND(E795*J795,2)</f>
        <v>0</v>
      </c>
      <c r="L795" s="239">
        <v>21</v>
      </c>
      <c r="M795" s="239">
        <f>G795*(1+L795/100)</f>
        <v>0</v>
      </c>
      <c r="N795" s="239">
        <v>4.9930000000000002E-2</v>
      </c>
      <c r="O795" s="239">
        <f>ROUND(E795*N795,2)</f>
        <v>0.87</v>
      </c>
      <c r="P795" s="239">
        <v>0</v>
      </c>
      <c r="Q795" s="239">
        <f>ROUND(E795*P795,2)</f>
        <v>0</v>
      </c>
      <c r="R795" s="239"/>
      <c r="S795" s="239" t="s">
        <v>374</v>
      </c>
      <c r="T795" s="240" t="s">
        <v>375</v>
      </c>
      <c r="U795" s="222">
        <v>0</v>
      </c>
      <c r="V795" s="222">
        <f>ROUND(E795*U795,2)</f>
        <v>0</v>
      </c>
      <c r="W795" s="222"/>
      <c r="X795" s="222" t="s">
        <v>376</v>
      </c>
      <c r="Y795" s="213"/>
      <c r="Z795" s="213"/>
      <c r="AA795" s="213"/>
      <c r="AB795" s="213"/>
      <c r="AC795" s="213"/>
      <c r="AD795" s="213"/>
      <c r="AE795" s="213"/>
      <c r="AF795" s="213"/>
      <c r="AG795" s="213" t="s">
        <v>561</v>
      </c>
      <c r="AH795" s="213"/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1" x14ac:dyDescent="0.2">
      <c r="A796" s="220"/>
      <c r="B796" s="221"/>
      <c r="C796" s="261" t="s">
        <v>2159</v>
      </c>
      <c r="D796" s="259"/>
      <c r="E796" s="260"/>
      <c r="F796" s="222"/>
      <c r="G796" s="222"/>
      <c r="H796" s="222"/>
      <c r="I796" s="222"/>
      <c r="J796" s="222"/>
      <c r="K796" s="222"/>
      <c r="L796" s="222"/>
      <c r="M796" s="222"/>
      <c r="N796" s="222"/>
      <c r="O796" s="222"/>
      <c r="P796" s="222"/>
      <c r="Q796" s="222"/>
      <c r="R796" s="222"/>
      <c r="S796" s="222"/>
      <c r="T796" s="222"/>
      <c r="U796" s="222"/>
      <c r="V796" s="222"/>
      <c r="W796" s="222"/>
      <c r="X796" s="222"/>
      <c r="Y796" s="213"/>
      <c r="Z796" s="213"/>
      <c r="AA796" s="213"/>
      <c r="AB796" s="213"/>
      <c r="AC796" s="213"/>
      <c r="AD796" s="213"/>
      <c r="AE796" s="213"/>
      <c r="AF796" s="213"/>
      <c r="AG796" s="213" t="s">
        <v>532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1" x14ac:dyDescent="0.2">
      <c r="A797" s="220"/>
      <c r="B797" s="221"/>
      <c r="C797" s="261" t="s">
        <v>2850</v>
      </c>
      <c r="D797" s="259"/>
      <c r="E797" s="260"/>
      <c r="F797" s="222"/>
      <c r="G797" s="222"/>
      <c r="H797" s="222"/>
      <c r="I797" s="222"/>
      <c r="J797" s="222"/>
      <c r="K797" s="222"/>
      <c r="L797" s="222"/>
      <c r="M797" s="222"/>
      <c r="N797" s="222"/>
      <c r="O797" s="222"/>
      <c r="P797" s="222"/>
      <c r="Q797" s="222"/>
      <c r="R797" s="222"/>
      <c r="S797" s="222"/>
      <c r="T797" s="222"/>
      <c r="U797" s="222"/>
      <c r="V797" s="222"/>
      <c r="W797" s="222"/>
      <c r="X797" s="222"/>
      <c r="Y797" s="213"/>
      <c r="Z797" s="213"/>
      <c r="AA797" s="213"/>
      <c r="AB797" s="213"/>
      <c r="AC797" s="213"/>
      <c r="AD797" s="213"/>
      <c r="AE797" s="213"/>
      <c r="AF797" s="213"/>
      <c r="AG797" s="213" t="s">
        <v>532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1" x14ac:dyDescent="0.2">
      <c r="A798" s="220"/>
      <c r="B798" s="221"/>
      <c r="C798" s="261" t="s">
        <v>2851</v>
      </c>
      <c r="D798" s="259"/>
      <c r="E798" s="260">
        <v>17.36</v>
      </c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13"/>
      <c r="Z798" s="213"/>
      <c r="AA798" s="213"/>
      <c r="AB798" s="213"/>
      <c r="AC798" s="213"/>
      <c r="AD798" s="213"/>
      <c r="AE798" s="213"/>
      <c r="AF798" s="213"/>
      <c r="AG798" s="213" t="s">
        <v>532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x14ac:dyDescent="0.2">
      <c r="A799" s="224" t="s">
        <v>368</v>
      </c>
      <c r="B799" s="225" t="s">
        <v>254</v>
      </c>
      <c r="C799" s="251" t="s">
        <v>255</v>
      </c>
      <c r="D799" s="226"/>
      <c r="E799" s="227"/>
      <c r="F799" s="228"/>
      <c r="G799" s="228">
        <f>SUMIF(AG800:AG804,"&lt;&gt;NOR",G800:G804)</f>
        <v>0</v>
      </c>
      <c r="H799" s="228"/>
      <c r="I799" s="228">
        <f>SUM(I800:I804)</f>
        <v>0</v>
      </c>
      <c r="J799" s="228"/>
      <c r="K799" s="228">
        <f>SUM(K800:K804)</f>
        <v>0</v>
      </c>
      <c r="L799" s="228"/>
      <c r="M799" s="228">
        <f>SUM(M800:M804)</f>
        <v>0</v>
      </c>
      <c r="N799" s="228"/>
      <c r="O799" s="228">
        <f>SUM(O800:O804)</f>
        <v>0.01</v>
      </c>
      <c r="P799" s="228"/>
      <c r="Q799" s="228">
        <f>SUM(Q800:Q804)</f>
        <v>0</v>
      </c>
      <c r="R799" s="228"/>
      <c r="S799" s="228"/>
      <c r="T799" s="229"/>
      <c r="U799" s="223"/>
      <c r="V799" s="223">
        <f>SUM(V800:V804)</f>
        <v>3.8</v>
      </c>
      <c r="W799" s="223"/>
      <c r="X799" s="223"/>
      <c r="AG799" t="s">
        <v>370</v>
      </c>
    </row>
    <row r="800" spans="1:60" outlineLevel="1" x14ac:dyDescent="0.2">
      <c r="A800" s="234">
        <v>224</v>
      </c>
      <c r="B800" s="235" t="s">
        <v>2852</v>
      </c>
      <c r="C800" s="253" t="s">
        <v>2853</v>
      </c>
      <c r="D800" s="236" t="s">
        <v>511</v>
      </c>
      <c r="E800" s="237">
        <v>15.834</v>
      </c>
      <c r="F800" s="238"/>
      <c r="G800" s="239">
        <f>ROUND(E800*F800,2)</f>
        <v>0</v>
      </c>
      <c r="H800" s="238"/>
      <c r="I800" s="239">
        <f>ROUND(E800*H800,2)</f>
        <v>0</v>
      </c>
      <c r="J800" s="238"/>
      <c r="K800" s="239">
        <f>ROUND(E800*J800,2)</f>
        <v>0</v>
      </c>
      <c r="L800" s="239">
        <v>21</v>
      </c>
      <c r="M800" s="239">
        <f>G800*(1+L800/100)</f>
        <v>0</v>
      </c>
      <c r="N800" s="239">
        <v>3.4000000000000002E-4</v>
      </c>
      <c r="O800" s="239">
        <f>ROUND(E800*N800,2)</f>
        <v>0.01</v>
      </c>
      <c r="P800" s="239">
        <v>0</v>
      </c>
      <c r="Q800" s="239">
        <f>ROUND(E800*P800,2)</f>
        <v>0</v>
      </c>
      <c r="R800" s="239" t="s">
        <v>2854</v>
      </c>
      <c r="S800" s="239" t="s">
        <v>2855</v>
      </c>
      <c r="T800" s="240" t="s">
        <v>375</v>
      </c>
      <c r="U800" s="222">
        <v>0.24</v>
      </c>
      <c r="V800" s="222">
        <f>ROUND(E800*U800,2)</f>
        <v>3.8</v>
      </c>
      <c r="W800" s="222"/>
      <c r="X800" s="222" t="s">
        <v>376</v>
      </c>
      <c r="Y800" s="213"/>
      <c r="Z800" s="213"/>
      <c r="AA800" s="213"/>
      <c r="AB800" s="213"/>
      <c r="AC800" s="213"/>
      <c r="AD800" s="213"/>
      <c r="AE800" s="213"/>
      <c r="AF800" s="213"/>
      <c r="AG800" s="213" t="s">
        <v>561</v>
      </c>
      <c r="AH800" s="213"/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1" x14ac:dyDescent="0.2">
      <c r="A801" s="220"/>
      <c r="B801" s="221"/>
      <c r="C801" s="264" t="s">
        <v>2856</v>
      </c>
      <c r="D801" s="263"/>
      <c r="E801" s="263"/>
      <c r="F801" s="263"/>
      <c r="G801" s="263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13"/>
      <c r="Z801" s="213"/>
      <c r="AA801" s="213"/>
      <c r="AB801" s="213"/>
      <c r="AC801" s="213"/>
      <c r="AD801" s="213"/>
      <c r="AE801" s="213"/>
      <c r="AF801" s="213"/>
      <c r="AG801" s="213" t="s">
        <v>2857</v>
      </c>
      <c r="AH801" s="213"/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1" x14ac:dyDescent="0.2">
      <c r="A802" s="220"/>
      <c r="B802" s="221"/>
      <c r="C802" s="261" t="s">
        <v>2159</v>
      </c>
      <c r="D802" s="259"/>
      <c r="E802" s="260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13"/>
      <c r="Z802" s="213"/>
      <c r="AA802" s="213"/>
      <c r="AB802" s="213"/>
      <c r="AC802" s="213"/>
      <c r="AD802" s="213"/>
      <c r="AE802" s="213"/>
      <c r="AF802" s="213"/>
      <c r="AG802" s="213" t="s">
        <v>532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1" x14ac:dyDescent="0.2">
      <c r="A803" s="220"/>
      <c r="B803" s="221"/>
      <c r="C803" s="261" t="s">
        <v>2858</v>
      </c>
      <c r="D803" s="259"/>
      <c r="E803" s="260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13"/>
      <c r="Z803" s="213"/>
      <c r="AA803" s="213"/>
      <c r="AB803" s="213"/>
      <c r="AC803" s="213"/>
      <c r="AD803" s="213"/>
      <c r="AE803" s="213"/>
      <c r="AF803" s="213"/>
      <c r="AG803" s="213" t="s">
        <v>532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1" x14ac:dyDescent="0.2">
      <c r="A804" s="220"/>
      <c r="B804" s="221"/>
      <c r="C804" s="261" t="s">
        <v>2859</v>
      </c>
      <c r="D804" s="259"/>
      <c r="E804" s="260">
        <v>15.834</v>
      </c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13"/>
      <c r="Z804" s="213"/>
      <c r="AA804" s="213"/>
      <c r="AB804" s="213"/>
      <c r="AC804" s="213"/>
      <c r="AD804" s="213"/>
      <c r="AE804" s="213"/>
      <c r="AF804" s="213"/>
      <c r="AG804" s="213" t="s">
        <v>532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x14ac:dyDescent="0.2">
      <c r="A805" s="224" t="s">
        <v>368</v>
      </c>
      <c r="B805" s="225" t="s">
        <v>315</v>
      </c>
      <c r="C805" s="251" t="s">
        <v>316</v>
      </c>
      <c r="D805" s="226"/>
      <c r="E805" s="227"/>
      <c r="F805" s="228"/>
      <c r="G805" s="228">
        <f>SUMIF(AG806:AG843,"&lt;&gt;NOR",G806:G843)</f>
        <v>0</v>
      </c>
      <c r="H805" s="228"/>
      <c r="I805" s="228">
        <f>SUM(I806:I843)</f>
        <v>0</v>
      </c>
      <c r="J805" s="228"/>
      <c r="K805" s="228">
        <f>SUM(K806:K843)</f>
        <v>0</v>
      </c>
      <c r="L805" s="228"/>
      <c r="M805" s="228">
        <f>SUM(M806:M843)</f>
        <v>0</v>
      </c>
      <c r="N805" s="228"/>
      <c r="O805" s="228">
        <f>SUM(O806:O843)</f>
        <v>51.569999999999993</v>
      </c>
      <c r="P805" s="228"/>
      <c r="Q805" s="228">
        <f>SUM(Q806:Q843)</f>
        <v>0</v>
      </c>
      <c r="R805" s="228"/>
      <c r="S805" s="228"/>
      <c r="T805" s="229"/>
      <c r="U805" s="223"/>
      <c r="V805" s="223">
        <f>SUM(V806:V843)</f>
        <v>0</v>
      </c>
      <c r="W805" s="223"/>
      <c r="X805" s="223"/>
      <c r="AG805" t="s">
        <v>370</v>
      </c>
    </row>
    <row r="806" spans="1:60" outlineLevel="1" x14ac:dyDescent="0.2">
      <c r="A806" s="234">
        <v>225</v>
      </c>
      <c r="B806" s="235" t="s">
        <v>2860</v>
      </c>
      <c r="C806" s="253" t="s">
        <v>2861</v>
      </c>
      <c r="D806" s="236" t="s">
        <v>511</v>
      </c>
      <c r="E806" s="237">
        <v>188.3</v>
      </c>
      <c r="F806" s="238"/>
      <c r="G806" s="239">
        <f>ROUND(E806*F806,2)</f>
        <v>0</v>
      </c>
      <c r="H806" s="238"/>
      <c r="I806" s="239">
        <f>ROUND(E806*H806,2)</f>
        <v>0</v>
      </c>
      <c r="J806" s="238"/>
      <c r="K806" s="239">
        <f>ROUND(E806*J806,2)</f>
        <v>0</v>
      </c>
      <c r="L806" s="239">
        <v>21</v>
      </c>
      <c r="M806" s="239">
        <f>G806*(1+L806/100)</f>
        <v>0</v>
      </c>
      <c r="N806" s="239">
        <v>0</v>
      </c>
      <c r="O806" s="239">
        <f>ROUND(E806*N806,2)</f>
        <v>0</v>
      </c>
      <c r="P806" s="239">
        <v>0</v>
      </c>
      <c r="Q806" s="239">
        <f>ROUND(E806*P806,2)</f>
        <v>0</v>
      </c>
      <c r="R806" s="239"/>
      <c r="S806" s="239" t="s">
        <v>374</v>
      </c>
      <c r="T806" s="240" t="s">
        <v>375</v>
      </c>
      <c r="U806" s="222">
        <v>0</v>
      </c>
      <c r="V806" s="222">
        <f>ROUND(E806*U806,2)</f>
        <v>0</v>
      </c>
      <c r="W806" s="222"/>
      <c r="X806" s="222" t="s">
        <v>376</v>
      </c>
      <c r="Y806" s="213"/>
      <c r="Z806" s="213"/>
      <c r="AA806" s="213"/>
      <c r="AB806" s="213"/>
      <c r="AC806" s="213"/>
      <c r="AD806" s="213"/>
      <c r="AE806" s="213"/>
      <c r="AF806" s="213"/>
      <c r="AG806" s="213" t="s">
        <v>561</v>
      </c>
      <c r="AH806" s="213"/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1" x14ac:dyDescent="0.2">
      <c r="A807" s="220"/>
      <c r="B807" s="221"/>
      <c r="C807" s="261" t="s">
        <v>1696</v>
      </c>
      <c r="D807" s="259"/>
      <c r="E807" s="260"/>
      <c r="F807" s="222"/>
      <c r="G807" s="222"/>
      <c r="H807" s="222"/>
      <c r="I807" s="222"/>
      <c r="J807" s="222"/>
      <c r="K807" s="222"/>
      <c r="L807" s="222"/>
      <c r="M807" s="222"/>
      <c r="N807" s="222"/>
      <c r="O807" s="222"/>
      <c r="P807" s="222"/>
      <c r="Q807" s="222"/>
      <c r="R807" s="222"/>
      <c r="S807" s="222"/>
      <c r="T807" s="222"/>
      <c r="U807" s="222"/>
      <c r="V807" s="222"/>
      <c r="W807" s="222"/>
      <c r="X807" s="222"/>
      <c r="Y807" s="213"/>
      <c r="Z807" s="213"/>
      <c r="AA807" s="213"/>
      <c r="AB807" s="213"/>
      <c r="AC807" s="213"/>
      <c r="AD807" s="213"/>
      <c r="AE807" s="213"/>
      <c r="AF807" s="213"/>
      <c r="AG807" s="213" t="s">
        <v>532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1" x14ac:dyDescent="0.2">
      <c r="A808" s="220"/>
      <c r="B808" s="221"/>
      <c r="C808" s="261" t="s">
        <v>2862</v>
      </c>
      <c r="D808" s="259"/>
      <c r="E808" s="260"/>
      <c r="F808" s="222"/>
      <c r="G808" s="222"/>
      <c r="H808" s="222"/>
      <c r="I808" s="222"/>
      <c r="J808" s="222"/>
      <c r="K808" s="222"/>
      <c r="L808" s="222"/>
      <c r="M808" s="222"/>
      <c r="N808" s="222"/>
      <c r="O808" s="222"/>
      <c r="P808" s="222"/>
      <c r="Q808" s="222"/>
      <c r="R808" s="222"/>
      <c r="S808" s="222"/>
      <c r="T808" s="222"/>
      <c r="U808" s="222"/>
      <c r="V808" s="222"/>
      <c r="W808" s="222"/>
      <c r="X808" s="222"/>
      <c r="Y808" s="213"/>
      <c r="Z808" s="213"/>
      <c r="AA808" s="213"/>
      <c r="AB808" s="213"/>
      <c r="AC808" s="213"/>
      <c r="AD808" s="213"/>
      <c r="AE808" s="213"/>
      <c r="AF808" s="213"/>
      <c r="AG808" s="213" t="s">
        <v>532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1" x14ac:dyDescent="0.2">
      <c r="A809" s="220"/>
      <c r="B809" s="221"/>
      <c r="C809" s="261" t="s">
        <v>2863</v>
      </c>
      <c r="D809" s="259"/>
      <c r="E809" s="260">
        <v>188.3</v>
      </c>
      <c r="F809" s="222"/>
      <c r="G809" s="222"/>
      <c r="H809" s="222"/>
      <c r="I809" s="222"/>
      <c r="J809" s="222"/>
      <c r="K809" s="222"/>
      <c r="L809" s="222"/>
      <c r="M809" s="222"/>
      <c r="N809" s="222"/>
      <c r="O809" s="222"/>
      <c r="P809" s="222"/>
      <c r="Q809" s="222"/>
      <c r="R809" s="222"/>
      <c r="S809" s="222"/>
      <c r="T809" s="222"/>
      <c r="U809" s="222"/>
      <c r="V809" s="222"/>
      <c r="W809" s="222"/>
      <c r="X809" s="222"/>
      <c r="Y809" s="213"/>
      <c r="Z809" s="213"/>
      <c r="AA809" s="213"/>
      <c r="AB809" s="213"/>
      <c r="AC809" s="213"/>
      <c r="AD809" s="213"/>
      <c r="AE809" s="213"/>
      <c r="AF809" s="213"/>
      <c r="AG809" s="213" t="s">
        <v>532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1" x14ac:dyDescent="0.2">
      <c r="A810" s="234">
        <v>226</v>
      </c>
      <c r="B810" s="235" t="s">
        <v>2864</v>
      </c>
      <c r="C810" s="253" t="s">
        <v>2865</v>
      </c>
      <c r="D810" s="236" t="s">
        <v>511</v>
      </c>
      <c r="E810" s="237">
        <v>26.300999999999998</v>
      </c>
      <c r="F810" s="238"/>
      <c r="G810" s="239">
        <f>ROUND(E810*F810,2)</f>
        <v>0</v>
      </c>
      <c r="H810" s="238"/>
      <c r="I810" s="239">
        <f>ROUND(E810*H810,2)</f>
        <v>0</v>
      </c>
      <c r="J810" s="238"/>
      <c r="K810" s="239">
        <f>ROUND(E810*J810,2)</f>
        <v>0</v>
      </c>
      <c r="L810" s="239">
        <v>21</v>
      </c>
      <c r="M810" s="239">
        <f>G810*(1+L810/100)</f>
        <v>0</v>
      </c>
      <c r="N810" s="239">
        <v>2.7709999999999999E-2</v>
      </c>
      <c r="O810" s="239">
        <f>ROUND(E810*N810,2)</f>
        <v>0.73</v>
      </c>
      <c r="P810" s="239">
        <v>0</v>
      </c>
      <c r="Q810" s="239">
        <f>ROUND(E810*P810,2)</f>
        <v>0</v>
      </c>
      <c r="R810" s="239"/>
      <c r="S810" s="239" t="s">
        <v>374</v>
      </c>
      <c r="T810" s="240" t="s">
        <v>375</v>
      </c>
      <c r="U810" s="222">
        <v>0</v>
      </c>
      <c r="V810" s="222">
        <f>ROUND(E810*U810,2)</f>
        <v>0</v>
      </c>
      <c r="W810" s="222"/>
      <c r="X810" s="222" t="s">
        <v>376</v>
      </c>
      <c r="Y810" s="213"/>
      <c r="Z810" s="213"/>
      <c r="AA810" s="213"/>
      <c r="AB810" s="213"/>
      <c r="AC810" s="213"/>
      <c r="AD810" s="213"/>
      <c r="AE810" s="213"/>
      <c r="AF810" s="213"/>
      <c r="AG810" s="213" t="s">
        <v>561</v>
      </c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1" x14ac:dyDescent="0.2">
      <c r="A811" s="220"/>
      <c r="B811" s="221"/>
      <c r="C811" s="261" t="s">
        <v>2159</v>
      </c>
      <c r="D811" s="259"/>
      <c r="E811" s="260"/>
      <c r="F811" s="222"/>
      <c r="G811" s="222"/>
      <c r="H811" s="222"/>
      <c r="I811" s="222"/>
      <c r="J811" s="222"/>
      <c r="K811" s="222"/>
      <c r="L811" s="222"/>
      <c r="M811" s="222"/>
      <c r="N811" s="222"/>
      <c r="O811" s="222"/>
      <c r="P811" s="222"/>
      <c r="Q811" s="222"/>
      <c r="R811" s="222"/>
      <c r="S811" s="222"/>
      <c r="T811" s="222"/>
      <c r="U811" s="222"/>
      <c r="V811" s="222"/>
      <c r="W811" s="222"/>
      <c r="X811" s="222"/>
      <c r="Y811" s="213"/>
      <c r="Z811" s="213"/>
      <c r="AA811" s="213"/>
      <c r="AB811" s="213"/>
      <c r="AC811" s="213"/>
      <c r="AD811" s="213"/>
      <c r="AE811" s="213"/>
      <c r="AF811" s="213"/>
      <c r="AG811" s="213" t="s">
        <v>532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1" x14ac:dyDescent="0.2">
      <c r="A812" s="220"/>
      <c r="B812" s="221"/>
      <c r="C812" s="261" t="s">
        <v>2866</v>
      </c>
      <c r="D812" s="259"/>
      <c r="E812" s="260"/>
      <c r="F812" s="222"/>
      <c r="G812" s="222"/>
      <c r="H812" s="222"/>
      <c r="I812" s="222"/>
      <c r="J812" s="222"/>
      <c r="K812" s="222"/>
      <c r="L812" s="222"/>
      <c r="M812" s="222"/>
      <c r="N812" s="222"/>
      <c r="O812" s="222"/>
      <c r="P812" s="222"/>
      <c r="Q812" s="222"/>
      <c r="R812" s="222"/>
      <c r="S812" s="222"/>
      <c r="T812" s="222"/>
      <c r="U812" s="222"/>
      <c r="V812" s="222"/>
      <c r="W812" s="222"/>
      <c r="X812" s="222"/>
      <c r="Y812" s="213"/>
      <c r="Z812" s="213"/>
      <c r="AA812" s="213"/>
      <c r="AB812" s="213"/>
      <c r="AC812" s="213"/>
      <c r="AD812" s="213"/>
      <c r="AE812" s="213"/>
      <c r="AF812" s="213"/>
      <c r="AG812" s="213" t="s">
        <v>532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1" x14ac:dyDescent="0.2">
      <c r="A813" s="220"/>
      <c r="B813" s="221"/>
      <c r="C813" s="261" t="s">
        <v>2867</v>
      </c>
      <c r="D813" s="259"/>
      <c r="E813" s="260"/>
      <c r="F813" s="222"/>
      <c r="G813" s="222"/>
      <c r="H813" s="222"/>
      <c r="I813" s="222"/>
      <c r="J813" s="222"/>
      <c r="K813" s="222"/>
      <c r="L813" s="222"/>
      <c r="M813" s="222"/>
      <c r="N813" s="222"/>
      <c r="O813" s="222"/>
      <c r="P813" s="222"/>
      <c r="Q813" s="222"/>
      <c r="R813" s="222"/>
      <c r="S813" s="222"/>
      <c r="T813" s="222"/>
      <c r="U813" s="222"/>
      <c r="V813" s="222"/>
      <c r="W813" s="222"/>
      <c r="X813" s="222"/>
      <c r="Y813" s="213"/>
      <c r="Z813" s="213"/>
      <c r="AA813" s="213"/>
      <c r="AB813" s="213"/>
      <c r="AC813" s="213"/>
      <c r="AD813" s="213"/>
      <c r="AE813" s="213"/>
      <c r="AF813" s="213"/>
      <c r="AG813" s="213" t="s">
        <v>532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1" x14ac:dyDescent="0.2">
      <c r="A814" s="220"/>
      <c r="B814" s="221"/>
      <c r="C814" s="261" t="s">
        <v>2868</v>
      </c>
      <c r="D814" s="259"/>
      <c r="E814" s="260"/>
      <c r="F814" s="222"/>
      <c r="G814" s="222"/>
      <c r="H814" s="222"/>
      <c r="I814" s="222"/>
      <c r="J814" s="222"/>
      <c r="K814" s="222"/>
      <c r="L814" s="222"/>
      <c r="M814" s="222"/>
      <c r="N814" s="222"/>
      <c r="O814" s="222"/>
      <c r="P814" s="222"/>
      <c r="Q814" s="222"/>
      <c r="R814" s="222"/>
      <c r="S814" s="222"/>
      <c r="T814" s="222"/>
      <c r="U814" s="222"/>
      <c r="V814" s="222"/>
      <c r="W814" s="222"/>
      <c r="X814" s="222"/>
      <c r="Y814" s="213"/>
      <c r="Z814" s="213"/>
      <c r="AA814" s="213"/>
      <c r="AB814" s="213"/>
      <c r="AC814" s="213"/>
      <c r="AD814" s="213"/>
      <c r="AE814" s="213"/>
      <c r="AF814" s="213"/>
      <c r="AG814" s="213" t="s">
        <v>532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1" x14ac:dyDescent="0.2">
      <c r="A815" s="220"/>
      <c r="B815" s="221"/>
      <c r="C815" s="261" t="s">
        <v>2869</v>
      </c>
      <c r="D815" s="259"/>
      <c r="E815" s="260">
        <v>26.3</v>
      </c>
      <c r="F815" s="222"/>
      <c r="G815" s="222"/>
      <c r="H815" s="222"/>
      <c r="I815" s="222"/>
      <c r="J815" s="222"/>
      <c r="K815" s="222"/>
      <c r="L815" s="222"/>
      <c r="M815" s="222"/>
      <c r="N815" s="222"/>
      <c r="O815" s="222"/>
      <c r="P815" s="222"/>
      <c r="Q815" s="222"/>
      <c r="R815" s="222"/>
      <c r="S815" s="222"/>
      <c r="T815" s="222"/>
      <c r="U815" s="222"/>
      <c r="V815" s="222"/>
      <c r="W815" s="222"/>
      <c r="X815" s="222"/>
      <c r="Y815" s="213"/>
      <c r="Z815" s="213"/>
      <c r="AA815" s="213"/>
      <c r="AB815" s="213"/>
      <c r="AC815" s="213"/>
      <c r="AD815" s="213"/>
      <c r="AE815" s="213"/>
      <c r="AF815" s="213"/>
      <c r="AG815" s="213" t="s">
        <v>532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1" x14ac:dyDescent="0.2">
      <c r="A816" s="241">
        <v>227</v>
      </c>
      <c r="B816" s="242" t="s">
        <v>2870</v>
      </c>
      <c r="C816" s="252" t="s">
        <v>2871</v>
      </c>
      <c r="D816" s="243" t="s">
        <v>511</v>
      </c>
      <c r="E816" s="244">
        <v>26.300999999999998</v>
      </c>
      <c r="F816" s="245"/>
      <c r="G816" s="246">
        <f>ROUND(E816*F816,2)</f>
        <v>0</v>
      </c>
      <c r="H816" s="245"/>
      <c r="I816" s="246">
        <f>ROUND(E816*H816,2)</f>
        <v>0</v>
      </c>
      <c r="J816" s="245"/>
      <c r="K816" s="246">
        <f>ROUND(E816*J816,2)</f>
        <v>0</v>
      </c>
      <c r="L816" s="246">
        <v>21</v>
      </c>
      <c r="M816" s="246">
        <f>G816*(1+L816/100)</f>
        <v>0</v>
      </c>
      <c r="N816" s="246">
        <v>1E-4</v>
      </c>
      <c r="O816" s="246">
        <f>ROUND(E816*N816,2)</f>
        <v>0</v>
      </c>
      <c r="P816" s="246">
        <v>0</v>
      </c>
      <c r="Q816" s="246">
        <f>ROUND(E816*P816,2)</f>
        <v>0</v>
      </c>
      <c r="R816" s="246"/>
      <c r="S816" s="246" t="s">
        <v>374</v>
      </c>
      <c r="T816" s="247" t="s">
        <v>375</v>
      </c>
      <c r="U816" s="222">
        <v>0</v>
      </c>
      <c r="V816" s="222">
        <f>ROUND(E816*U816,2)</f>
        <v>0</v>
      </c>
      <c r="W816" s="222"/>
      <c r="X816" s="222" t="s">
        <v>376</v>
      </c>
      <c r="Y816" s="213"/>
      <c r="Z816" s="213"/>
      <c r="AA816" s="213"/>
      <c r="AB816" s="213"/>
      <c r="AC816" s="213"/>
      <c r="AD816" s="213"/>
      <c r="AE816" s="213"/>
      <c r="AF816" s="213"/>
      <c r="AG816" s="213" t="s">
        <v>561</v>
      </c>
      <c r="AH816" s="213"/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1" x14ac:dyDescent="0.2">
      <c r="A817" s="234">
        <v>228</v>
      </c>
      <c r="B817" s="235" t="s">
        <v>2872</v>
      </c>
      <c r="C817" s="253" t="s">
        <v>2873</v>
      </c>
      <c r="D817" s="236" t="s">
        <v>511</v>
      </c>
      <c r="E817" s="237">
        <v>489.4</v>
      </c>
      <c r="F817" s="238"/>
      <c r="G817" s="239">
        <f>ROUND(E817*F817,2)</f>
        <v>0</v>
      </c>
      <c r="H817" s="238"/>
      <c r="I817" s="239">
        <f>ROUND(E817*H817,2)</f>
        <v>0</v>
      </c>
      <c r="J817" s="238"/>
      <c r="K817" s="239">
        <f>ROUND(E817*J817,2)</f>
        <v>0</v>
      </c>
      <c r="L817" s="239">
        <v>21</v>
      </c>
      <c r="M817" s="239">
        <f>G817*(1+L817/100)</f>
        <v>0</v>
      </c>
      <c r="N817" s="239">
        <v>1.223E-2</v>
      </c>
      <c r="O817" s="239">
        <f>ROUND(E817*N817,2)</f>
        <v>5.99</v>
      </c>
      <c r="P817" s="239">
        <v>0</v>
      </c>
      <c r="Q817" s="239">
        <f>ROUND(E817*P817,2)</f>
        <v>0</v>
      </c>
      <c r="R817" s="239"/>
      <c r="S817" s="239" t="s">
        <v>374</v>
      </c>
      <c r="T817" s="240" t="s">
        <v>375</v>
      </c>
      <c r="U817" s="222">
        <v>0</v>
      </c>
      <c r="V817" s="222">
        <f>ROUND(E817*U817,2)</f>
        <v>0</v>
      </c>
      <c r="W817" s="222"/>
      <c r="X817" s="222" t="s">
        <v>376</v>
      </c>
      <c r="Y817" s="213"/>
      <c r="Z817" s="213"/>
      <c r="AA817" s="213"/>
      <c r="AB817" s="213"/>
      <c r="AC817" s="213"/>
      <c r="AD817" s="213"/>
      <c r="AE817" s="213"/>
      <c r="AF817" s="213"/>
      <c r="AG817" s="213" t="s">
        <v>561</v>
      </c>
      <c r="AH817" s="213"/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1" x14ac:dyDescent="0.2">
      <c r="A818" s="220"/>
      <c r="B818" s="221"/>
      <c r="C818" s="261" t="s">
        <v>2159</v>
      </c>
      <c r="D818" s="259"/>
      <c r="E818" s="260"/>
      <c r="F818" s="222"/>
      <c r="G818" s="222"/>
      <c r="H818" s="222"/>
      <c r="I818" s="222"/>
      <c r="J818" s="222"/>
      <c r="K818" s="222"/>
      <c r="L818" s="222"/>
      <c r="M818" s="222"/>
      <c r="N818" s="222"/>
      <c r="O818" s="222"/>
      <c r="P818" s="222"/>
      <c r="Q818" s="222"/>
      <c r="R818" s="222"/>
      <c r="S818" s="222"/>
      <c r="T818" s="222"/>
      <c r="U818" s="222"/>
      <c r="V818" s="222"/>
      <c r="W818" s="222"/>
      <c r="X818" s="222"/>
      <c r="Y818" s="213"/>
      <c r="Z818" s="213"/>
      <c r="AA818" s="213"/>
      <c r="AB818" s="213"/>
      <c r="AC818" s="213"/>
      <c r="AD818" s="213"/>
      <c r="AE818" s="213"/>
      <c r="AF818" s="213"/>
      <c r="AG818" s="213" t="s">
        <v>532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1" x14ac:dyDescent="0.2">
      <c r="A819" s="220"/>
      <c r="B819" s="221"/>
      <c r="C819" s="261" t="s">
        <v>2874</v>
      </c>
      <c r="D819" s="259"/>
      <c r="E819" s="260"/>
      <c r="F819" s="222"/>
      <c r="G819" s="222"/>
      <c r="H819" s="222"/>
      <c r="I819" s="222"/>
      <c r="J819" s="222"/>
      <c r="K819" s="222"/>
      <c r="L819" s="222"/>
      <c r="M819" s="222"/>
      <c r="N819" s="222"/>
      <c r="O819" s="222"/>
      <c r="P819" s="222"/>
      <c r="Q819" s="222"/>
      <c r="R819" s="222"/>
      <c r="S819" s="222"/>
      <c r="T819" s="222"/>
      <c r="U819" s="222"/>
      <c r="V819" s="222"/>
      <c r="W819" s="222"/>
      <c r="X819" s="222"/>
      <c r="Y819" s="213"/>
      <c r="Z819" s="213"/>
      <c r="AA819" s="213"/>
      <c r="AB819" s="213"/>
      <c r="AC819" s="213"/>
      <c r="AD819" s="213"/>
      <c r="AE819" s="213"/>
      <c r="AF819" s="213"/>
      <c r="AG819" s="213" t="s">
        <v>532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1" x14ac:dyDescent="0.2">
      <c r="A820" s="220"/>
      <c r="B820" s="221"/>
      <c r="C820" s="261" t="s">
        <v>2875</v>
      </c>
      <c r="D820" s="259"/>
      <c r="E820" s="260">
        <v>489.4</v>
      </c>
      <c r="F820" s="222"/>
      <c r="G820" s="222"/>
      <c r="H820" s="222"/>
      <c r="I820" s="222"/>
      <c r="J820" s="222"/>
      <c r="K820" s="222"/>
      <c r="L820" s="222"/>
      <c r="M820" s="222"/>
      <c r="N820" s="222"/>
      <c r="O820" s="222"/>
      <c r="P820" s="222"/>
      <c r="Q820" s="222"/>
      <c r="R820" s="222"/>
      <c r="S820" s="222"/>
      <c r="T820" s="222"/>
      <c r="U820" s="222"/>
      <c r="V820" s="222"/>
      <c r="W820" s="222"/>
      <c r="X820" s="222"/>
      <c r="Y820" s="213"/>
      <c r="Z820" s="213"/>
      <c r="AA820" s="213"/>
      <c r="AB820" s="213"/>
      <c r="AC820" s="213"/>
      <c r="AD820" s="213"/>
      <c r="AE820" s="213"/>
      <c r="AF820" s="213"/>
      <c r="AG820" s="213" t="s">
        <v>532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1" x14ac:dyDescent="0.2">
      <c r="A821" s="234">
        <v>229</v>
      </c>
      <c r="B821" s="235" t="s">
        <v>2876</v>
      </c>
      <c r="C821" s="253" t="s">
        <v>2877</v>
      </c>
      <c r="D821" s="236" t="s">
        <v>511</v>
      </c>
      <c r="E821" s="237">
        <v>43.41</v>
      </c>
      <c r="F821" s="238"/>
      <c r="G821" s="239">
        <f>ROUND(E821*F821,2)</f>
        <v>0</v>
      </c>
      <c r="H821" s="238"/>
      <c r="I821" s="239">
        <f>ROUND(E821*H821,2)</f>
        <v>0</v>
      </c>
      <c r="J821" s="238"/>
      <c r="K821" s="239">
        <f>ROUND(E821*J821,2)</f>
        <v>0</v>
      </c>
      <c r="L821" s="239">
        <v>21</v>
      </c>
      <c r="M821" s="239">
        <f>G821*(1+L821/100)</f>
        <v>0</v>
      </c>
      <c r="N821" s="239">
        <v>1.2540000000000001E-2</v>
      </c>
      <c r="O821" s="239">
        <f>ROUND(E821*N821,2)</f>
        <v>0.54</v>
      </c>
      <c r="P821" s="239">
        <v>0</v>
      </c>
      <c r="Q821" s="239">
        <f>ROUND(E821*P821,2)</f>
        <v>0</v>
      </c>
      <c r="R821" s="239"/>
      <c r="S821" s="239" t="s">
        <v>374</v>
      </c>
      <c r="T821" s="240" t="s">
        <v>375</v>
      </c>
      <c r="U821" s="222">
        <v>0</v>
      </c>
      <c r="V821" s="222">
        <f>ROUND(E821*U821,2)</f>
        <v>0</v>
      </c>
      <c r="W821" s="222"/>
      <c r="X821" s="222" t="s">
        <v>376</v>
      </c>
      <c r="Y821" s="213"/>
      <c r="Z821" s="213"/>
      <c r="AA821" s="213"/>
      <c r="AB821" s="213"/>
      <c r="AC821" s="213"/>
      <c r="AD821" s="213"/>
      <c r="AE821" s="213"/>
      <c r="AF821" s="213"/>
      <c r="AG821" s="213" t="s">
        <v>561</v>
      </c>
      <c r="AH821" s="213"/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1" x14ac:dyDescent="0.2">
      <c r="A822" s="220"/>
      <c r="B822" s="221"/>
      <c r="C822" s="261" t="s">
        <v>2159</v>
      </c>
      <c r="D822" s="259"/>
      <c r="E822" s="260"/>
      <c r="F822" s="222"/>
      <c r="G822" s="222"/>
      <c r="H822" s="222"/>
      <c r="I822" s="222"/>
      <c r="J822" s="222"/>
      <c r="K822" s="222"/>
      <c r="L822" s="222"/>
      <c r="M822" s="222"/>
      <c r="N822" s="222"/>
      <c r="O822" s="222"/>
      <c r="P822" s="222"/>
      <c r="Q822" s="222"/>
      <c r="R822" s="222"/>
      <c r="S822" s="222"/>
      <c r="T822" s="222"/>
      <c r="U822" s="222"/>
      <c r="V822" s="222"/>
      <c r="W822" s="222"/>
      <c r="X822" s="222"/>
      <c r="Y822" s="213"/>
      <c r="Z822" s="213"/>
      <c r="AA822" s="213"/>
      <c r="AB822" s="213"/>
      <c r="AC822" s="213"/>
      <c r="AD822" s="213"/>
      <c r="AE822" s="213"/>
      <c r="AF822" s="213"/>
      <c r="AG822" s="213" t="s">
        <v>532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1" x14ac:dyDescent="0.2">
      <c r="A823" s="220"/>
      <c r="B823" s="221"/>
      <c r="C823" s="261" t="s">
        <v>2878</v>
      </c>
      <c r="D823" s="259"/>
      <c r="E823" s="260"/>
      <c r="F823" s="222"/>
      <c r="G823" s="222"/>
      <c r="H823" s="222"/>
      <c r="I823" s="222"/>
      <c r="J823" s="222"/>
      <c r="K823" s="222"/>
      <c r="L823" s="222"/>
      <c r="M823" s="222"/>
      <c r="N823" s="222"/>
      <c r="O823" s="222"/>
      <c r="P823" s="222"/>
      <c r="Q823" s="222"/>
      <c r="R823" s="222"/>
      <c r="S823" s="222"/>
      <c r="T823" s="222"/>
      <c r="U823" s="222"/>
      <c r="V823" s="222"/>
      <c r="W823" s="222"/>
      <c r="X823" s="222"/>
      <c r="Y823" s="213"/>
      <c r="Z823" s="213"/>
      <c r="AA823" s="213"/>
      <c r="AB823" s="213"/>
      <c r="AC823" s="213"/>
      <c r="AD823" s="213"/>
      <c r="AE823" s="213"/>
      <c r="AF823" s="213"/>
      <c r="AG823" s="213" t="s">
        <v>532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1" x14ac:dyDescent="0.2">
      <c r="A824" s="220"/>
      <c r="B824" s="221"/>
      <c r="C824" s="261" t="s">
        <v>2879</v>
      </c>
      <c r="D824" s="259"/>
      <c r="E824" s="260">
        <v>43.41</v>
      </c>
      <c r="F824" s="222"/>
      <c r="G824" s="222"/>
      <c r="H824" s="222"/>
      <c r="I824" s="222"/>
      <c r="J824" s="222"/>
      <c r="K824" s="222"/>
      <c r="L824" s="222"/>
      <c r="M824" s="222"/>
      <c r="N824" s="222"/>
      <c r="O824" s="222"/>
      <c r="P824" s="222"/>
      <c r="Q824" s="222"/>
      <c r="R824" s="222"/>
      <c r="S824" s="222"/>
      <c r="T824" s="222"/>
      <c r="U824" s="222"/>
      <c r="V824" s="222"/>
      <c r="W824" s="222"/>
      <c r="X824" s="222"/>
      <c r="Y824" s="213"/>
      <c r="Z824" s="213"/>
      <c r="AA824" s="213"/>
      <c r="AB824" s="213"/>
      <c r="AC824" s="213"/>
      <c r="AD824" s="213"/>
      <c r="AE824" s="213"/>
      <c r="AF824" s="213"/>
      <c r="AG824" s="213" t="s">
        <v>532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outlineLevel="1" x14ac:dyDescent="0.2">
      <c r="A825" s="234">
        <v>230</v>
      </c>
      <c r="B825" s="235" t="s">
        <v>2880</v>
      </c>
      <c r="C825" s="253" t="s">
        <v>2881</v>
      </c>
      <c r="D825" s="236" t="s">
        <v>511</v>
      </c>
      <c r="E825" s="237">
        <v>529.80999999999995</v>
      </c>
      <c r="F825" s="238"/>
      <c r="G825" s="239">
        <f>ROUND(E825*F825,2)</f>
        <v>0</v>
      </c>
      <c r="H825" s="238"/>
      <c r="I825" s="239">
        <f>ROUND(E825*H825,2)</f>
        <v>0</v>
      </c>
      <c r="J825" s="238"/>
      <c r="K825" s="239">
        <f>ROUND(E825*J825,2)</f>
        <v>0</v>
      </c>
      <c r="L825" s="239">
        <v>21</v>
      </c>
      <c r="M825" s="239">
        <f>G825*(1+L825/100)</f>
        <v>0</v>
      </c>
      <c r="N825" s="239">
        <v>1E-4</v>
      </c>
      <c r="O825" s="239">
        <f>ROUND(E825*N825,2)</f>
        <v>0.05</v>
      </c>
      <c r="P825" s="239">
        <v>0</v>
      </c>
      <c r="Q825" s="239">
        <f>ROUND(E825*P825,2)</f>
        <v>0</v>
      </c>
      <c r="R825" s="239"/>
      <c r="S825" s="239" t="s">
        <v>374</v>
      </c>
      <c r="T825" s="240" t="s">
        <v>375</v>
      </c>
      <c r="U825" s="222">
        <v>0</v>
      </c>
      <c r="V825" s="222">
        <f>ROUND(E825*U825,2)</f>
        <v>0</v>
      </c>
      <c r="W825" s="222"/>
      <c r="X825" s="222" t="s">
        <v>376</v>
      </c>
      <c r="Y825" s="213"/>
      <c r="Z825" s="213"/>
      <c r="AA825" s="213"/>
      <c r="AB825" s="213"/>
      <c r="AC825" s="213"/>
      <c r="AD825" s="213"/>
      <c r="AE825" s="213"/>
      <c r="AF825" s="213"/>
      <c r="AG825" s="213" t="s">
        <v>561</v>
      </c>
      <c r="AH825" s="213"/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20"/>
      <c r="B826" s="221"/>
      <c r="C826" s="261" t="s">
        <v>2882</v>
      </c>
      <c r="D826" s="259"/>
      <c r="E826" s="260"/>
      <c r="F826" s="222"/>
      <c r="G826" s="222"/>
      <c r="H826" s="222"/>
      <c r="I826" s="222"/>
      <c r="J826" s="222"/>
      <c r="K826" s="222"/>
      <c r="L826" s="222"/>
      <c r="M826" s="222"/>
      <c r="N826" s="222"/>
      <c r="O826" s="222"/>
      <c r="P826" s="222"/>
      <c r="Q826" s="222"/>
      <c r="R826" s="222"/>
      <c r="S826" s="222"/>
      <c r="T826" s="222"/>
      <c r="U826" s="222"/>
      <c r="V826" s="222"/>
      <c r="W826" s="222"/>
      <c r="X826" s="222"/>
      <c r="Y826" s="213"/>
      <c r="Z826" s="213"/>
      <c r="AA826" s="213"/>
      <c r="AB826" s="213"/>
      <c r="AC826" s="213"/>
      <c r="AD826" s="213"/>
      <c r="AE826" s="213"/>
      <c r="AF826" s="213"/>
      <c r="AG826" s="213" t="s">
        <v>532</v>
      </c>
      <c r="AH826" s="213">
        <v>0</v>
      </c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1" x14ac:dyDescent="0.2">
      <c r="A827" s="220"/>
      <c r="B827" s="221"/>
      <c r="C827" s="261" t="s">
        <v>2883</v>
      </c>
      <c r="D827" s="259"/>
      <c r="E827" s="260">
        <v>529.80999999999995</v>
      </c>
      <c r="F827" s="222"/>
      <c r="G827" s="222"/>
      <c r="H827" s="222"/>
      <c r="I827" s="222"/>
      <c r="J827" s="222"/>
      <c r="K827" s="222"/>
      <c r="L827" s="222"/>
      <c r="M827" s="222"/>
      <c r="N827" s="222"/>
      <c r="O827" s="222"/>
      <c r="P827" s="222"/>
      <c r="Q827" s="222"/>
      <c r="R827" s="222"/>
      <c r="S827" s="222"/>
      <c r="T827" s="222"/>
      <c r="U827" s="222"/>
      <c r="V827" s="222"/>
      <c r="W827" s="222"/>
      <c r="X827" s="222"/>
      <c r="Y827" s="213"/>
      <c r="Z827" s="213"/>
      <c r="AA827" s="213"/>
      <c r="AB827" s="213"/>
      <c r="AC827" s="213"/>
      <c r="AD827" s="213"/>
      <c r="AE827" s="213"/>
      <c r="AF827" s="213"/>
      <c r="AG827" s="213" t="s">
        <v>532</v>
      </c>
      <c r="AH827" s="213">
        <v>0</v>
      </c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1" x14ac:dyDescent="0.2">
      <c r="A828" s="241">
        <v>231</v>
      </c>
      <c r="B828" s="242" t="s">
        <v>2884</v>
      </c>
      <c r="C828" s="252" t="s">
        <v>2885</v>
      </c>
      <c r="D828" s="243" t="s">
        <v>511</v>
      </c>
      <c r="E828" s="244">
        <v>529.80999999999995</v>
      </c>
      <c r="F828" s="245"/>
      <c r="G828" s="246">
        <f>ROUND(E828*F828,2)</f>
        <v>0</v>
      </c>
      <c r="H828" s="245"/>
      <c r="I828" s="246">
        <f>ROUND(E828*H828,2)</f>
        <v>0</v>
      </c>
      <c r="J828" s="245"/>
      <c r="K828" s="246">
        <f>ROUND(E828*J828,2)</f>
        <v>0</v>
      </c>
      <c r="L828" s="246">
        <v>21</v>
      </c>
      <c r="M828" s="246">
        <f>G828*(1+L828/100)</f>
        <v>0</v>
      </c>
      <c r="N828" s="246">
        <v>1E-4</v>
      </c>
      <c r="O828" s="246">
        <f>ROUND(E828*N828,2)</f>
        <v>0.05</v>
      </c>
      <c r="P828" s="246">
        <v>0</v>
      </c>
      <c r="Q828" s="246">
        <f>ROUND(E828*P828,2)</f>
        <v>0</v>
      </c>
      <c r="R828" s="246"/>
      <c r="S828" s="246" t="s">
        <v>374</v>
      </c>
      <c r="T828" s="247" t="s">
        <v>375</v>
      </c>
      <c r="U828" s="222">
        <v>0</v>
      </c>
      <c r="V828" s="222">
        <f>ROUND(E828*U828,2)</f>
        <v>0</v>
      </c>
      <c r="W828" s="222"/>
      <c r="X828" s="222" t="s">
        <v>376</v>
      </c>
      <c r="Y828" s="213"/>
      <c r="Z828" s="213"/>
      <c r="AA828" s="213"/>
      <c r="AB828" s="213"/>
      <c r="AC828" s="213"/>
      <c r="AD828" s="213"/>
      <c r="AE828" s="213"/>
      <c r="AF828" s="213"/>
      <c r="AG828" s="213" t="s">
        <v>561</v>
      </c>
      <c r="AH828" s="213"/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1" x14ac:dyDescent="0.2">
      <c r="A829" s="234">
        <v>232</v>
      </c>
      <c r="B829" s="235" t="s">
        <v>2886</v>
      </c>
      <c r="C829" s="253" t="s">
        <v>2887</v>
      </c>
      <c r="D829" s="236" t="s">
        <v>511</v>
      </c>
      <c r="E829" s="237">
        <v>125.205</v>
      </c>
      <c r="F829" s="238"/>
      <c r="G829" s="239">
        <f>ROUND(E829*F829,2)</f>
        <v>0</v>
      </c>
      <c r="H829" s="238"/>
      <c r="I829" s="239">
        <f>ROUND(E829*H829,2)</f>
        <v>0</v>
      </c>
      <c r="J829" s="238"/>
      <c r="K829" s="239">
        <f>ROUND(E829*J829,2)</f>
        <v>0</v>
      </c>
      <c r="L829" s="239">
        <v>21</v>
      </c>
      <c r="M829" s="239">
        <f>G829*(1+L829/100)</f>
        <v>0</v>
      </c>
      <c r="N829" s="239">
        <v>1.721E-2</v>
      </c>
      <c r="O829" s="239">
        <f>ROUND(E829*N829,2)</f>
        <v>2.15</v>
      </c>
      <c r="P829" s="239">
        <v>0</v>
      </c>
      <c r="Q829" s="239">
        <f>ROUND(E829*P829,2)</f>
        <v>0</v>
      </c>
      <c r="R829" s="239"/>
      <c r="S829" s="239" t="s">
        <v>374</v>
      </c>
      <c r="T829" s="240" t="s">
        <v>375</v>
      </c>
      <c r="U829" s="222">
        <v>0</v>
      </c>
      <c r="V829" s="222">
        <f>ROUND(E829*U829,2)</f>
        <v>0</v>
      </c>
      <c r="W829" s="222"/>
      <c r="X829" s="222" t="s">
        <v>376</v>
      </c>
      <c r="Y829" s="213"/>
      <c r="Z829" s="213"/>
      <c r="AA829" s="213"/>
      <c r="AB829" s="213"/>
      <c r="AC829" s="213"/>
      <c r="AD829" s="213"/>
      <c r="AE829" s="213"/>
      <c r="AF829" s="213"/>
      <c r="AG829" s="213" t="s">
        <v>561</v>
      </c>
      <c r="AH829" s="213"/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1" x14ac:dyDescent="0.2">
      <c r="A830" s="220"/>
      <c r="B830" s="221"/>
      <c r="C830" s="261" t="s">
        <v>2100</v>
      </c>
      <c r="D830" s="259"/>
      <c r="E830" s="260"/>
      <c r="F830" s="222"/>
      <c r="G830" s="222"/>
      <c r="H830" s="222"/>
      <c r="I830" s="222"/>
      <c r="J830" s="222"/>
      <c r="K830" s="222"/>
      <c r="L830" s="222"/>
      <c r="M830" s="222"/>
      <c r="N830" s="222"/>
      <c r="O830" s="222"/>
      <c r="P830" s="222"/>
      <c r="Q830" s="222"/>
      <c r="R830" s="222"/>
      <c r="S830" s="222"/>
      <c r="T830" s="222"/>
      <c r="U830" s="222"/>
      <c r="V830" s="222"/>
      <c r="W830" s="222"/>
      <c r="X830" s="222"/>
      <c r="Y830" s="213"/>
      <c r="Z830" s="213"/>
      <c r="AA830" s="213"/>
      <c r="AB830" s="213"/>
      <c r="AC830" s="213"/>
      <c r="AD830" s="213"/>
      <c r="AE830" s="213"/>
      <c r="AF830" s="213"/>
      <c r="AG830" s="213" t="s">
        <v>532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1" x14ac:dyDescent="0.2">
      <c r="A831" s="220"/>
      <c r="B831" s="221"/>
      <c r="C831" s="261" t="s">
        <v>2888</v>
      </c>
      <c r="D831" s="259"/>
      <c r="E831" s="260"/>
      <c r="F831" s="222"/>
      <c r="G831" s="222"/>
      <c r="H831" s="222"/>
      <c r="I831" s="222"/>
      <c r="J831" s="222"/>
      <c r="K831" s="222"/>
      <c r="L831" s="222"/>
      <c r="M831" s="222"/>
      <c r="N831" s="222"/>
      <c r="O831" s="222"/>
      <c r="P831" s="222"/>
      <c r="Q831" s="222"/>
      <c r="R831" s="222"/>
      <c r="S831" s="222"/>
      <c r="T831" s="222"/>
      <c r="U831" s="222"/>
      <c r="V831" s="222"/>
      <c r="W831" s="222"/>
      <c r="X831" s="222"/>
      <c r="Y831" s="213"/>
      <c r="Z831" s="213"/>
      <c r="AA831" s="213"/>
      <c r="AB831" s="213"/>
      <c r="AC831" s="213"/>
      <c r="AD831" s="213"/>
      <c r="AE831" s="213"/>
      <c r="AF831" s="213"/>
      <c r="AG831" s="213" t="s">
        <v>532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1" x14ac:dyDescent="0.2">
      <c r="A832" s="220"/>
      <c r="B832" s="221"/>
      <c r="C832" s="261" t="s">
        <v>2889</v>
      </c>
      <c r="D832" s="259"/>
      <c r="E832" s="260"/>
      <c r="F832" s="222"/>
      <c r="G832" s="222"/>
      <c r="H832" s="222"/>
      <c r="I832" s="222"/>
      <c r="J832" s="222"/>
      <c r="K832" s="222"/>
      <c r="L832" s="222"/>
      <c r="M832" s="222"/>
      <c r="N832" s="222"/>
      <c r="O832" s="222"/>
      <c r="P832" s="222"/>
      <c r="Q832" s="222"/>
      <c r="R832" s="222"/>
      <c r="S832" s="222"/>
      <c r="T832" s="222"/>
      <c r="U832" s="222"/>
      <c r="V832" s="222"/>
      <c r="W832" s="222"/>
      <c r="X832" s="222"/>
      <c r="Y832" s="213"/>
      <c r="Z832" s="213"/>
      <c r="AA832" s="213"/>
      <c r="AB832" s="213"/>
      <c r="AC832" s="213"/>
      <c r="AD832" s="213"/>
      <c r="AE832" s="213"/>
      <c r="AF832" s="213"/>
      <c r="AG832" s="213" t="s">
        <v>532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1" x14ac:dyDescent="0.2">
      <c r="A833" s="220"/>
      <c r="B833" s="221"/>
      <c r="C833" s="261" t="s">
        <v>2890</v>
      </c>
      <c r="D833" s="259"/>
      <c r="E833" s="260">
        <v>125.2</v>
      </c>
      <c r="F833" s="222"/>
      <c r="G833" s="222"/>
      <c r="H833" s="222"/>
      <c r="I833" s="222"/>
      <c r="J833" s="222"/>
      <c r="K833" s="222"/>
      <c r="L833" s="222"/>
      <c r="M833" s="222"/>
      <c r="N833" s="222"/>
      <c r="O833" s="222"/>
      <c r="P833" s="222"/>
      <c r="Q833" s="222"/>
      <c r="R833" s="222"/>
      <c r="S833" s="222"/>
      <c r="T833" s="222"/>
      <c r="U833" s="222"/>
      <c r="V833" s="222"/>
      <c r="W833" s="222"/>
      <c r="X833" s="222"/>
      <c r="Y833" s="213"/>
      <c r="Z833" s="213"/>
      <c r="AA833" s="213"/>
      <c r="AB833" s="213"/>
      <c r="AC833" s="213"/>
      <c r="AD833" s="213"/>
      <c r="AE833" s="213"/>
      <c r="AF833" s="213"/>
      <c r="AG833" s="213" t="s">
        <v>532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1" x14ac:dyDescent="0.2">
      <c r="A834" s="234">
        <v>233</v>
      </c>
      <c r="B834" s="235" t="s">
        <v>2891</v>
      </c>
      <c r="C834" s="253" t="s">
        <v>2892</v>
      </c>
      <c r="D834" s="236" t="s">
        <v>511</v>
      </c>
      <c r="E834" s="237">
        <v>534.23</v>
      </c>
      <c r="F834" s="238"/>
      <c r="G834" s="239">
        <f>ROUND(E834*F834,2)</f>
        <v>0</v>
      </c>
      <c r="H834" s="238"/>
      <c r="I834" s="239">
        <f>ROUND(E834*H834,2)</f>
        <v>0</v>
      </c>
      <c r="J834" s="238"/>
      <c r="K834" s="239">
        <f>ROUND(E834*J834,2)</f>
        <v>0</v>
      </c>
      <c r="L834" s="239">
        <v>21</v>
      </c>
      <c r="M834" s="239">
        <f>G834*(1+L834/100)</f>
        <v>0</v>
      </c>
      <c r="N834" s="239">
        <v>3.9260000000000003E-2</v>
      </c>
      <c r="O834" s="239">
        <f>ROUND(E834*N834,2)</f>
        <v>20.97</v>
      </c>
      <c r="P834" s="239">
        <v>0</v>
      </c>
      <c r="Q834" s="239">
        <f>ROUND(E834*P834,2)</f>
        <v>0</v>
      </c>
      <c r="R834" s="239"/>
      <c r="S834" s="239" t="s">
        <v>374</v>
      </c>
      <c r="T834" s="240" t="s">
        <v>375</v>
      </c>
      <c r="U834" s="222">
        <v>0</v>
      </c>
      <c r="V834" s="222">
        <f>ROUND(E834*U834,2)</f>
        <v>0</v>
      </c>
      <c r="W834" s="222"/>
      <c r="X834" s="222" t="s">
        <v>376</v>
      </c>
      <c r="Y834" s="213"/>
      <c r="Z834" s="213"/>
      <c r="AA834" s="213"/>
      <c r="AB834" s="213"/>
      <c r="AC834" s="213"/>
      <c r="AD834" s="213"/>
      <c r="AE834" s="213"/>
      <c r="AF834" s="213"/>
      <c r="AG834" s="213" t="s">
        <v>561</v>
      </c>
      <c r="AH834" s="213"/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1" x14ac:dyDescent="0.2">
      <c r="A835" s="220"/>
      <c r="B835" s="221"/>
      <c r="C835" s="261" t="s">
        <v>2159</v>
      </c>
      <c r="D835" s="259"/>
      <c r="E835" s="260"/>
      <c r="F835" s="222"/>
      <c r="G835" s="222"/>
      <c r="H835" s="222"/>
      <c r="I835" s="222"/>
      <c r="J835" s="222"/>
      <c r="K835" s="222"/>
      <c r="L835" s="222"/>
      <c r="M835" s="222"/>
      <c r="N835" s="222"/>
      <c r="O835" s="222"/>
      <c r="P835" s="222"/>
      <c r="Q835" s="222"/>
      <c r="R835" s="222"/>
      <c r="S835" s="222"/>
      <c r="T835" s="222"/>
      <c r="U835" s="222"/>
      <c r="V835" s="222"/>
      <c r="W835" s="222"/>
      <c r="X835" s="222"/>
      <c r="Y835" s="213"/>
      <c r="Z835" s="213"/>
      <c r="AA835" s="213"/>
      <c r="AB835" s="213"/>
      <c r="AC835" s="213"/>
      <c r="AD835" s="213"/>
      <c r="AE835" s="213"/>
      <c r="AF835" s="213"/>
      <c r="AG835" s="213" t="s">
        <v>532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1" x14ac:dyDescent="0.2">
      <c r="A836" s="220"/>
      <c r="B836" s="221"/>
      <c r="C836" s="261" t="s">
        <v>2629</v>
      </c>
      <c r="D836" s="259"/>
      <c r="E836" s="260"/>
      <c r="F836" s="222"/>
      <c r="G836" s="222"/>
      <c r="H836" s="222"/>
      <c r="I836" s="222"/>
      <c r="J836" s="222"/>
      <c r="K836" s="222"/>
      <c r="L836" s="222"/>
      <c r="M836" s="222"/>
      <c r="N836" s="222"/>
      <c r="O836" s="222"/>
      <c r="P836" s="222"/>
      <c r="Q836" s="222"/>
      <c r="R836" s="222"/>
      <c r="S836" s="222"/>
      <c r="T836" s="222"/>
      <c r="U836" s="222"/>
      <c r="V836" s="222"/>
      <c r="W836" s="222"/>
      <c r="X836" s="222"/>
      <c r="Y836" s="213"/>
      <c r="Z836" s="213"/>
      <c r="AA836" s="213"/>
      <c r="AB836" s="213"/>
      <c r="AC836" s="213"/>
      <c r="AD836" s="213"/>
      <c r="AE836" s="213"/>
      <c r="AF836" s="213"/>
      <c r="AG836" s="213" t="s">
        <v>532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1" x14ac:dyDescent="0.2">
      <c r="A837" s="220"/>
      <c r="B837" s="221"/>
      <c r="C837" s="261" t="s">
        <v>2795</v>
      </c>
      <c r="D837" s="259"/>
      <c r="E837" s="260"/>
      <c r="F837" s="222"/>
      <c r="G837" s="222"/>
      <c r="H837" s="222"/>
      <c r="I837" s="222"/>
      <c r="J837" s="222"/>
      <c r="K837" s="222"/>
      <c r="L837" s="222"/>
      <c r="M837" s="222"/>
      <c r="N837" s="222"/>
      <c r="O837" s="222"/>
      <c r="P837" s="222"/>
      <c r="Q837" s="222"/>
      <c r="R837" s="222"/>
      <c r="S837" s="222"/>
      <c r="T837" s="222"/>
      <c r="U837" s="222"/>
      <c r="V837" s="222"/>
      <c r="W837" s="222"/>
      <c r="X837" s="222"/>
      <c r="Y837" s="213"/>
      <c r="Z837" s="213"/>
      <c r="AA837" s="213"/>
      <c r="AB837" s="213"/>
      <c r="AC837" s="213"/>
      <c r="AD837" s="213"/>
      <c r="AE837" s="213"/>
      <c r="AF837" s="213"/>
      <c r="AG837" s="213" t="s">
        <v>532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outlineLevel="1" x14ac:dyDescent="0.2">
      <c r="A838" s="220"/>
      <c r="B838" s="221"/>
      <c r="C838" s="261" t="s">
        <v>2796</v>
      </c>
      <c r="D838" s="259"/>
      <c r="E838" s="260"/>
      <c r="F838" s="222"/>
      <c r="G838" s="222"/>
      <c r="H838" s="222"/>
      <c r="I838" s="222"/>
      <c r="J838" s="222"/>
      <c r="K838" s="222"/>
      <c r="L838" s="222"/>
      <c r="M838" s="222"/>
      <c r="N838" s="222"/>
      <c r="O838" s="222"/>
      <c r="P838" s="222"/>
      <c r="Q838" s="222"/>
      <c r="R838" s="222"/>
      <c r="S838" s="222"/>
      <c r="T838" s="222"/>
      <c r="U838" s="222"/>
      <c r="V838" s="222"/>
      <c r="W838" s="222"/>
      <c r="X838" s="222"/>
      <c r="Y838" s="213"/>
      <c r="Z838" s="213"/>
      <c r="AA838" s="213"/>
      <c r="AB838" s="213"/>
      <c r="AC838" s="213"/>
      <c r="AD838" s="213"/>
      <c r="AE838" s="213"/>
      <c r="AF838" s="213"/>
      <c r="AG838" s="213" t="s">
        <v>532</v>
      </c>
      <c r="AH838" s="213">
        <v>0</v>
      </c>
      <c r="AI838" s="213"/>
      <c r="AJ838" s="213"/>
      <c r="AK838" s="213"/>
      <c r="AL838" s="213"/>
      <c r="AM838" s="213"/>
      <c r="AN838" s="213"/>
      <c r="AO838" s="213"/>
      <c r="AP838" s="213"/>
      <c r="AQ838" s="213"/>
      <c r="AR838" s="213"/>
      <c r="AS838" s="213"/>
      <c r="AT838" s="213"/>
      <c r="AU838" s="213"/>
      <c r="AV838" s="213"/>
      <c r="AW838" s="213"/>
      <c r="AX838" s="213"/>
      <c r="AY838" s="213"/>
      <c r="AZ838" s="213"/>
      <c r="BA838" s="213"/>
      <c r="BB838" s="213"/>
      <c r="BC838" s="213"/>
      <c r="BD838" s="213"/>
      <c r="BE838" s="213"/>
      <c r="BF838" s="213"/>
      <c r="BG838" s="213"/>
      <c r="BH838" s="213"/>
    </row>
    <row r="839" spans="1:60" outlineLevel="1" x14ac:dyDescent="0.2">
      <c r="A839" s="220"/>
      <c r="B839" s="221"/>
      <c r="C839" s="261" t="s">
        <v>2797</v>
      </c>
      <c r="D839" s="259"/>
      <c r="E839" s="260">
        <v>534.23</v>
      </c>
      <c r="F839" s="222"/>
      <c r="G839" s="222"/>
      <c r="H839" s="222"/>
      <c r="I839" s="222"/>
      <c r="J839" s="222"/>
      <c r="K839" s="222"/>
      <c r="L839" s="222"/>
      <c r="M839" s="222"/>
      <c r="N839" s="222"/>
      <c r="O839" s="222"/>
      <c r="P839" s="222"/>
      <c r="Q839" s="222"/>
      <c r="R839" s="222"/>
      <c r="S839" s="222"/>
      <c r="T839" s="222"/>
      <c r="U839" s="222"/>
      <c r="V839" s="222"/>
      <c r="W839" s="222"/>
      <c r="X839" s="222"/>
      <c r="Y839" s="213"/>
      <c r="Z839" s="213"/>
      <c r="AA839" s="213"/>
      <c r="AB839" s="213"/>
      <c r="AC839" s="213"/>
      <c r="AD839" s="213"/>
      <c r="AE839" s="213"/>
      <c r="AF839" s="213"/>
      <c r="AG839" s="213" t="s">
        <v>532</v>
      </c>
      <c r="AH839" s="213">
        <v>0</v>
      </c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outlineLevel="1" x14ac:dyDescent="0.2">
      <c r="A840" s="234">
        <v>234</v>
      </c>
      <c r="B840" s="235" t="s">
        <v>2893</v>
      </c>
      <c r="C840" s="253" t="s">
        <v>2894</v>
      </c>
      <c r="D840" s="236" t="s">
        <v>511</v>
      </c>
      <c r="E840" s="237">
        <v>5699.6</v>
      </c>
      <c r="F840" s="238"/>
      <c r="G840" s="239">
        <f>ROUND(E840*F840,2)</f>
        <v>0</v>
      </c>
      <c r="H840" s="238"/>
      <c r="I840" s="239">
        <f>ROUND(E840*H840,2)</f>
        <v>0</v>
      </c>
      <c r="J840" s="238"/>
      <c r="K840" s="239">
        <f>ROUND(E840*J840,2)</f>
        <v>0</v>
      </c>
      <c r="L840" s="239">
        <v>21</v>
      </c>
      <c r="M840" s="239">
        <f>G840*(1+L840/100)</f>
        <v>0</v>
      </c>
      <c r="N840" s="239">
        <v>3.7000000000000002E-3</v>
      </c>
      <c r="O840" s="239">
        <f>ROUND(E840*N840,2)</f>
        <v>21.09</v>
      </c>
      <c r="P840" s="239">
        <v>0</v>
      </c>
      <c r="Q840" s="239">
        <f>ROUND(E840*P840,2)</f>
        <v>0</v>
      </c>
      <c r="R840" s="239"/>
      <c r="S840" s="239" t="s">
        <v>374</v>
      </c>
      <c r="T840" s="240" t="s">
        <v>375</v>
      </c>
      <c r="U840" s="222">
        <v>0</v>
      </c>
      <c r="V840" s="222">
        <f>ROUND(E840*U840,2)</f>
        <v>0</v>
      </c>
      <c r="W840" s="222"/>
      <c r="X840" s="222" t="s">
        <v>376</v>
      </c>
      <c r="Y840" s="213"/>
      <c r="Z840" s="213"/>
      <c r="AA840" s="213"/>
      <c r="AB840" s="213"/>
      <c r="AC840" s="213"/>
      <c r="AD840" s="213"/>
      <c r="AE840" s="213"/>
      <c r="AF840" s="213"/>
      <c r="AG840" s="213" t="s">
        <v>561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13"/>
      <c r="BB840" s="213"/>
      <c r="BC840" s="213"/>
      <c r="BD840" s="213"/>
      <c r="BE840" s="213"/>
      <c r="BF840" s="213"/>
      <c r="BG840" s="213"/>
      <c r="BH840" s="213"/>
    </row>
    <row r="841" spans="1:60" outlineLevel="1" x14ac:dyDescent="0.2">
      <c r="A841" s="220"/>
      <c r="B841" s="221"/>
      <c r="C841" s="261" t="s">
        <v>2895</v>
      </c>
      <c r="D841" s="259"/>
      <c r="E841" s="260"/>
      <c r="F841" s="222"/>
      <c r="G841" s="222"/>
      <c r="H841" s="222"/>
      <c r="I841" s="222"/>
      <c r="J841" s="222"/>
      <c r="K841" s="222"/>
      <c r="L841" s="222"/>
      <c r="M841" s="222"/>
      <c r="N841" s="222"/>
      <c r="O841" s="222"/>
      <c r="P841" s="222"/>
      <c r="Q841" s="222"/>
      <c r="R841" s="222"/>
      <c r="S841" s="222"/>
      <c r="T841" s="222"/>
      <c r="U841" s="222"/>
      <c r="V841" s="222"/>
      <c r="W841" s="222"/>
      <c r="X841" s="222"/>
      <c r="Y841" s="213"/>
      <c r="Z841" s="213"/>
      <c r="AA841" s="213"/>
      <c r="AB841" s="213"/>
      <c r="AC841" s="213"/>
      <c r="AD841" s="213"/>
      <c r="AE841" s="213"/>
      <c r="AF841" s="213"/>
      <c r="AG841" s="213" t="s">
        <v>532</v>
      </c>
      <c r="AH841" s="213">
        <v>0</v>
      </c>
      <c r="AI841" s="213"/>
      <c r="AJ841" s="213"/>
      <c r="AK841" s="213"/>
      <c r="AL841" s="213"/>
      <c r="AM841" s="213"/>
      <c r="AN841" s="213"/>
      <c r="AO841" s="213"/>
      <c r="AP841" s="213"/>
      <c r="AQ841" s="213"/>
      <c r="AR841" s="213"/>
      <c r="AS841" s="213"/>
      <c r="AT841" s="213"/>
      <c r="AU841" s="213"/>
      <c r="AV841" s="213"/>
      <c r="AW841" s="213"/>
      <c r="AX841" s="213"/>
      <c r="AY841" s="213"/>
      <c r="AZ841" s="213"/>
      <c r="BA841" s="213"/>
      <c r="BB841" s="213"/>
      <c r="BC841" s="213"/>
      <c r="BD841" s="213"/>
      <c r="BE841" s="213"/>
      <c r="BF841" s="213"/>
      <c r="BG841" s="213"/>
      <c r="BH841" s="213"/>
    </row>
    <row r="842" spans="1:60" outlineLevel="1" x14ac:dyDescent="0.2">
      <c r="A842" s="220"/>
      <c r="B842" s="221"/>
      <c r="C842" s="261" t="s">
        <v>2896</v>
      </c>
      <c r="D842" s="259"/>
      <c r="E842" s="260">
        <v>5699.6</v>
      </c>
      <c r="F842" s="222"/>
      <c r="G842" s="222"/>
      <c r="H842" s="222"/>
      <c r="I842" s="222"/>
      <c r="J842" s="222"/>
      <c r="K842" s="222"/>
      <c r="L842" s="222"/>
      <c r="M842" s="222"/>
      <c r="N842" s="222"/>
      <c r="O842" s="222"/>
      <c r="P842" s="222"/>
      <c r="Q842" s="222"/>
      <c r="R842" s="222"/>
      <c r="S842" s="222"/>
      <c r="T842" s="222"/>
      <c r="U842" s="222"/>
      <c r="V842" s="222"/>
      <c r="W842" s="222"/>
      <c r="X842" s="222"/>
      <c r="Y842" s="213"/>
      <c r="Z842" s="213"/>
      <c r="AA842" s="213"/>
      <c r="AB842" s="213"/>
      <c r="AC842" s="213"/>
      <c r="AD842" s="213"/>
      <c r="AE842" s="213"/>
      <c r="AF842" s="213"/>
      <c r="AG842" s="213" t="s">
        <v>532</v>
      </c>
      <c r="AH842" s="213">
        <v>0</v>
      </c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1" x14ac:dyDescent="0.2">
      <c r="A843" s="241">
        <v>235</v>
      </c>
      <c r="B843" s="242" t="s">
        <v>2897</v>
      </c>
      <c r="C843" s="252" t="s">
        <v>2898</v>
      </c>
      <c r="D843" s="243" t="s">
        <v>0</v>
      </c>
      <c r="E843" s="244">
        <v>18247.855</v>
      </c>
      <c r="F843" s="245"/>
      <c r="G843" s="246">
        <f>ROUND(E843*F843,2)</f>
        <v>0</v>
      </c>
      <c r="H843" s="245"/>
      <c r="I843" s="246">
        <f>ROUND(E843*H843,2)</f>
        <v>0</v>
      </c>
      <c r="J843" s="245"/>
      <c r="K843" s="246">
        <f>ROUND(E843*J843,2)</f>
        <v>0</v>
      </c>
      <c r="L843" s="246">
        <v>21</v>
      </c>
      <c r="M843" s="246">
        <f>G843*(1+L843/100)</f>
        <v>0</v>
      </c>
      <c r="N843" s="246">
        <v>0</v>
      </c>
      <c r="O843" s="246">
        <f>ROUND(E843*N843,2)</f>
        <v>0</v>
      </c>
      <c r="P843" s="246">
        <v>0</v>
      </c>
      <c r="Q843" s="246">
        <f>ROUND(E843*P843,2)</f>
        <v>0</v>
      </c>
      <c r="R843" s="246"/>
      <c r="S843" s="246" t="s">
        <v>374</v>
      </c>
      <c r="T843" s="247" t="s">
        <v>375</v>
      </c>
      <c r="U843" s="222">
        <v>0</v>
      </c>
      <c r="V843" s="222">
        <f>ROUND(E843*U843,2)</f>
        <v>0</v>
      </c>
      <c r="W843" s="222"/>
      <c r="X843" s="222" t="s">
        <v>376</v>
      </c>
      <c r="Y843" s="213"/>
      <c r="Z843" s="213"/>
      <c r="AA843" s="213"/>
      <c r="AB843" s="213"/>
      <c r="AC843" s="213"/>
      <c r="AD843" s="213"/>
      <c r="AE843" s="213"/>
      <c r="AF843" s="213"/>
      <c r="AG843" s="213" t="s">
        <v>561</v>
      </c>
      <c r="AH843" s="213"/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x14ac:dyDescent="0.2">
      <c r="A844" s="224" t="s">
        <v>368</v>
      </c>
      <c r="B844" s="225" t="s">
        <v>317</v>
      </c>
      <c r="C844" s="251" t="s">
        <v>318</v>
      </c>
      <c r="D844" s="226"/>
      <c r="E844" s="227"/>
      <c r="F844" s="228"/>
      <c r="G844" s="228">
        <f>SUMIF(AG845:AG894,"&lt;&gt;NOR",G845:G894)</f>
        <v>0</v>
      </c>
      <c r="H844" s="228"/>
      <c r="I844" s="228">
        <f>SUM(I845:I894)</f>
        <v>0</v>
      </c>
      <c r="J844" s="228"/>
      <c r="K844" s="228">
        <f>SUM(K845:K894)</f>
        <v>0</v>
      </c>
      <c r="L844" s="228"/>
      <c r="M844" s="228">
        <f>SUM(M845:M894)</f>
        <v>0</v>
      </c>
      <c r="N844" s="228"/>
      <c r="O844" s="228">
        <f>SUM(O845:O894)</f>
        <v>0</v>
      </c>
      <c r="P844" s="228"/>
      <c r="Q844" s="228">
        <f>SUM(Q845:Q894)</f>
        <v>7.02</v>
      </c>
      <c r="R844" s="228"/>
      <c r="S844" s="228"/>
      <c r="T844" s="229"/>
      <c r="U844" s="223"/>
      <c r="V844" s="223">
        <f>SUM(V845:V894)</f>
        <v>0</v>
      </c>
      <c r="W844" s="223"/>
      <c r="X844" s="223"/>
      <c r="AG844" t="s">
        <v>370</v>
      </c>
    </row>
    <row r="845" spans="1:60" outlineLevel="1" x14ac:dyDescent="0.2">
      <c r="A845" s="234">
        <v>236</v>
      </c>
      <c r="B845" s="235" t="s">
        <v>2899</v>
      </c>
      <c r="C845" s="253" t="s">
        <v>2900</v>
      </c>
      <c r="D845" s="236" t="s">
        <v>511</v>
      </c>
      <c r="E845" s="237">
        <v>938</v>
      </c>
      <c r="F845" s="238"/>
      <c r="G845" s="239">
        <f>ROUND(E845*F845,2)</f>
        <v>0</v>
      </c>
      <c r="H845" s="238"/>
      <c r="I845" s="239">
        <f>ROUND(E845*H845,2)</f>
        <v>0</v>
      </c>
      <c r="J845" s="238"/>
      <c r="K845" s="239">
        <f>ROUND(E845*J845,2)</f>
        <v>0</v>
      </c>
      <c r="L845" s="239">
        <v>21</v>
      </c>
      <c r="M845" s="239">
        <f>G845*(1+L845/100)</f>
        <v>0</v>
      </c>
      <c r="N845" s="239">
        <v>0</v>
      </c>
      <c r="O845" s="239">
        <f>ROUND(E845*N845,2)</f>
        <v>0</v>
      </c>
      <c r="P845" s="239">
        <v>5.94E-3</v>
      </c>
      <c r="Q845" s="239">
        <f>ROUND(E845*P845,2)</f>
        <v>5.57</v>
      </c>
      <c r="R845" s="239"/>
      <c r="S845" s="239" t="s">
        <v>374</v>
      </c>
      <c r="T845" s="240" t="s">
        <v>375</v>
      </c>
      <c r="U845" s="222">
        <v>0</v>
      </c>
      <c r="V845" s="222">
        <f>ROUND(E845*U845,2)</f>
        <v>0</v>
      </c>
      <c r="W845" s="222"/>
      <c r="X845" s="222" t="s">
        <v>376</v>
      </c>
      <c r="Y845" s="213"/>
      <c r="Z845" s="213"/>
      <c r="AA845" s="213"/>
      <c r="AB845" s="213"/>
      <c r="AC845" s="213"/>
      <c r="AD845" s="213"/>
      <c r="AE845" s="213"/>
      <c r="AF845" s="213"/>
      <c r="AG845" s="213" t="s">
        <v>561</v>
      </c>
      <c r="AH845" s="213"/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1" x14ac:dyDescent="0.2">
      <c r="A846" s="220"/>
      <c r="B846" s="221"/>
      <c r="C846" s="261" t="s">
        <v>2790</v>
      </c>
      <c r="D846" s="259"/>
      <c r="E846" s="260"/>
      <c r="F846" s="222"/>
      <c r="G846" s="222"/>
      <c r="H846" s="222"/>
      <c r="I846" s="222"/>
      <c r="J846" s="222"/>
      <c r="K846" s="222"/>
      <c r="L846" s="222"/>
      <c r="M846" s="222"/>
      <c r="N846" s="222"/>
      <c r="O846" s="222"/>
      <c r="P846" s="222"/>
      <c r="Q846" s="222"/>
      <c r="R846" s="222"/>
      <c r="S846" s="222"/>
      <c r="T846" s="222"/>
      <c r="U846" s="222"/>
      <c r="V846" s="222"/>
      <c r="W846" s="222"/>
      <c r="X846" s="222"/>
      <c r="Y846" s="213"/>
      <c r="Z846" s="213"/>
      <c r="AA846" s="213"/>
      <c r="AB846" s="213"/>
      <c r="AC846" s="213"/>
      <c r="AD846" s="213"/>
      <c r="AE846" s="213"/>
      <c r="AF846" s="213"/>
      <c r="AG846" s="213" t="s">
        <v>532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1" x14ac:dyDescent="0.2">
      <c r="A847" s="220"/>
      <c r="B847" s="221"/>
      <c r="C847" s="261" t="s">
        <v>2763</v>
      </c>
      <c r="D847" s="259"/>
      <c r="E847" s="260">
        <v>938</v>
      </c>
      <c r="F847" s="222"/>
      <c r="G847" s="222"/>
      <c r="H847" s="222"/>
      <c r="I847" s="222"/>
      <c r="J847" s="222"/>
      <c r="K847" s="222"/>
      <c r="L847" s="222"/>
      <c r="M847" s="222"/>
      <c r="N847" s="222"/>
      <c r="O847" s="222"/>
      <c r="P847" s="222"/>
      <c r="Q847" s="222"/>
      <c r="R847" s="222"/>
      <c r="S847" s="222"/>
      <c r="T847" s="222"/>
      <c r="U847" s="222"/>
      <c r="V847" s="222"/>
      <c r="W847" s="222"/>
      <c r="X847" s="222"/>
      <c r="Y847" s="213"/>
      <c r="Z847" s="213"/>
      <c r="AA847" s="213"/>
      <c r="AB847" s="213"/>
      <c r="AC847" s="213"/>
      <c r="AD847" s="213"/>
      <c r="AE847" s="213"/>
      <c r="AF847" s="213"/>
      <c r="AG847" s="213" t="s">
        <v>532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1" x14ac:dyDescent="0.2">
      <c r="A848" s="241">
        <v>237</v>
      </c>
      <c r="B848" s="242" t="s">
        <v>2901</v>
      </c>
      <c r="C848" s="252" t="s">
        <v>2902</v>
      </c>
      <c r="D848" s="243" t="s">
        <v>530</v>
      </c>
      <c r="E848" s="244">
        <v>100.05</v>
      </c>
      <c r="F848" s="245"/>
      <c r="G848" s="246">
        <f>ROUND(E848*F848,2)</f>
        <v>0</v>
      </c>
      <c r="H848" s="245"/>
      <c r="I848" s="246">
        <f>ROUND(E848*H848,2)</f>
        <v>0</v>
      </c>
      <c r="J848" s="245"/>
      <c r="K848" s="246">
        <f>ROUND(E848*J848,2)</f>
        <v>0</v>
      </c>
      <c r="L848" s="246">
        <v>21</v>
      </c>
      <c r="M848" s="246">
        <f>G848*(1+L848/100)</f>
        <v>0</v>
      </c>
      <c r="N848" s="246">
        <v>0</v>
      </c>
      <c r="O848" s="246">
        <f>ROUND(E848*N848,2)</f>
        <v>0</v>
      </c>
      <c r="P848" s="246">
        <v>1.67E-3</v>
      </c>
      <c r="Q848" s="246">
        <f>ROUND(E848*P848,2)</f>
        <v>0.17</v>
      </c>
      <c r="R848" s="246"/>
      <c r="S848" s="246" t="s">
        <v>374</v>
      </c>
      <c r="T848" s="247" t="s">
        <v>375</v>
      </c>
      <c r="U848" s="222">
        <v>0</v>
      </c>
      <c r="V848" s="222">
        <f>ROUND(E848*U848,2)</f>
        <v>0</v>
      </c>
      <c r="W848" s="222"/>
      <c r="X848" s="222" t="s">
        <v>376</v>
      </c>
      <c r="Y848" s="213"/>
      <c r="Z848" s="213"/>
      <c r="AA848" s="213"/>
      <c r="AB848" s="213"/>
      <c r="AC848" s="213"/>
      <c r="AD848" s="213"/>
      <c r="AE848" s="213"/>
      <c r="AF848" s="213"/>
      <c r="AG848" s="213" t="s">
        <v>561</v>
      </c>
      <c r="AH848" s="213"/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1" x14ac:dyDescent="0.2">
      <c r="A849" s="241">
        <v>238</v>
      </c>
      <c r="B849" s="242" t="s">
        <v>2903</v>
      </c>
      <c r="C849" s="252" t="s">
        <v>2904</v>
      </c>
      <c r="D849" s="243" t="s">
        <v>530</v>
      </c>
      <c r="E849" s="244">
        <v>238</v>
      </c>
      <c r="F849" s="245"/>
      <c r="G849" s="246">
        <f>ROUND(E849*F849,2)</f>
        <v>0</v>
      </c>
      <c r="H849" s="245"/>
      <c r="I849" s="246">
        <f>ROUND(E849*H849,2)</f>
        <v>0</v>
      </c>
      <c r="J849" s="245"/>
      <c r="K849" s="246">
        <f>ROUND(E849*J849,2)</f>
        <v>0</v>
      </c>
      <c r="L849" s="246">
        <v>21</v>
      </c>
      <c r="M849" s="246">
        <f>G849*(1+L849/100)</f>
        <v>0</v>
      </c>
      <c r="N849" s="246">
        <v>0</v>
      </c>
      <c r="O849" s="246">
        <f>ROUND(E849*N849,2)</f>
        <v>0</v>
      </c>
      <c r="P849" s="246">
        <v>1.75E-3</v>
      </c>
      <c r="Q849" s="246">
        <f>ROUND(E849*P849,2)</f>
        <v>0.42</v>
      </c>
      <c r="R849" s="246"/>
      <c r="S849" s="246" t="s">
        <v>374</v>
      </c>
      <c r="T849" s="247" t="s">
        <v>375</v>
      </c>
      <c r="U849" s="222">
        <v>0</v>
      </c>
      <c r="V849" s="222">
        <f>ROUND(E849*U849,2)</f>
        <v>0</v>
      </c>
      <c r="W849" s="222"/>
      <c r="X849" s="222" t="s">
        <v>376</v>
      </c>
      <c r="Y849" s="213"/>
      <c r="Z849" s="213"/>
      <c r="AA849" s="213"/>
      <c r="AB849" s="213"/>
      <c r="AC849" s="213"/>
      <c r="AD849" s="213"/>
      <c r="AE849" s="213"/>
      <c r="AF849" s="213"/>
      <c r="AG849" s="213" t="s">
        <v>561</v>
      </c>
      <c r="AH849" s="213"/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1" x14ac:dyDescent="0.2">
      <c r="A850" s="241">
        <v>239</v>
      </c>
      <c r="B850" s="242" t="s">
        <v>2905</v>
      </c>
      <c r="C850" s="252" t="s">
        <v>2906</v>
      </c>
      <c r="D850" s="243" t="s">
        <v>530</v>
      </c>
      <c r="E850" s="244">
        <v>148</v>
      </c>
      <c r="F850" s="245"/>
      <c r="G850" s="246">
        <f>ROUND(E850*F850,2)</f>
        <v>0</v>
      </c>
      <c r="H850" s="245"/>
      <c r="I850" s="246">
        <f>ROUND(E850*H850,2)</f>
        <v>0</v>
      </c>
      <c r="J850" s="245"/>
      <c r="K850" s="246">
        <f>ROUND(E850*J850,2)</f>
        <v>0</v>
      </c>
      <c r="L850" s="246">
        <v>21</v>
      </c>
      <c r="M850" s="246">
        <f>G850*(1+L850/100)</f>
        <v>0</v>
      </c>
      <c r="N850" s="246">
        <v>0</v>
      </c>
      <c r="O850" s="246">
        <f>ROUND(E850*N850,2)</f>
        <v>0</v>
      </c>
      <c r="P850" s="246">
        <v>2.5999999999999999E-3</v>
      </c>
      <c r="Q850" s="246">
        <f>ROUND(E850*P850,2)</f>
        <v>0.38</v>
      </c>
      <c r="R850" s="246"/>
      <c r="S850" s="246" t="s">
        <v>374</v>
      </c>
      <c r="T850" s="247" t="s">
        <v>375</v>
      </c>
      <c r="U850" s="222">
        <v>0</v>
      </c>
      <c r="V850" s="222">
        <f>ROUND(E850*U850,2)</f>
        <v>0</v>
      </c>
      <c r="W850" s="222"/>
      <c r="X850" s="222" t="s">
        <v>376</v>
      </c>
      <c r="Y850" s="213"/>
      <c r="Z850" s="213"/>
      <c r="AA850" s="213"/>
      <c r="AB850" s="213"/>
      <c r="AC850" s="213"/>
      <c r="AD850" s="213"/>
      <c r="AE850" s="213"/>
      <c r="AF850" s="213"/>
      <c r="AG850" s="213" t="s">
        <v>561</v>
      </c>
      <c r="AH850" s="213"/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1" x14ac:dyDescent="0.2">
      <c r="A851" s="241">
        <v>240</v>
      </c>
      <c r="B851" s="242" t="s">
        <v>2907</v>
      </c>
      <c r="C851" s="252" t="s">
        <v>2908</v>
      </c>
      <c r="D851" s="243" t="s">
        <v>530</v>
      </c>
      <c r="E851" s="244">
        <v>123</v>
      </c>
      <c r="F851" s="245"/>
      <c r="G851" s="246">
        <f>ROUND(E851*F851,2)</f>
        <v>0</v>
      </c>
      <c r="H851" s="245"/>
      <c r="I851" s="246">
        <f>ROUND(E851*H851,2)</f>
        <v>0</v>
      </c>
      <c r="J851" s="245"/>
      <c r="K851" s="246">
        <f>ROUND(E851*J851,2)</f>
        <v>0</v>
      </c>
      <c r="L851" s="246">
        <v>21</v>
      </c>
      <c r="M851" s="246">
        <f>G851*(1+L851/100)</f>
        <v>0</v>
      </c>
      <c r="N851" s="246">
        <v>0</v>
      </c>
      <c r="O851" s="246">
        <f>ROUND(E851*N851,2)</f>
        <v>0</v>
      </c>
      <c r="P851" s="246">
        <v>3.9399999999999999E-3</v>
      </c>
      <c r="Q851" s="246">
        <f>ROUND(E851*P851,2)</f>
        <v>0.48</v>
      </c>
      <c r="R851" s="246"/>
      <c r="S851" s="246" t="s">
        <v>374</v>
      </c>
      <c r="T851" s="247" t="s">
        <v>375</v>
      </c>
      <c r="U851" s="222">
        <v>0</v>
      </c>
      <c r="V851" s="222">
        <f>ROUND(E851*U851,2)</f>
        <v>0</v>
      </c>
      <c r="W851" s="222"/>
      <c r="X851" s="222" t="s">
        <v>376</v>
      </c>
      <c r="Y851" s="213"/>
      <c r="Z851" s="213"/>
      <c r="AA851" s="213"/>
      <c r="AB851" s="213"/>
      <c r="AC851" s="213"/>
      <c r="AD851" s="213"/>
      <c r="AE851" s="213"/>
      <c r="AF851" s="213"/>
      <c r="AG851" s="213" t="s">
        <v>561</v>
      </c>
      <c r="AH851" s="213"/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ht="22.5" outlineLevel="1" x14ac:dyDescent="0.2">
      <c r="A852" s="234">
        <v>241</v>
      </c>
      <c r="B852" s="235" t="s">
        <v>2909</v>
      </c>
      <c r="C852" s="253" t="s">
        <v>2910</v>
      </c>
      <c r="D852" s="236" t="s">
        <v>530</v>
      </c>
      <c r="E852" s="237">
        <v>100.05</v>
      </c>
      <c r="F852" s="238"/>
      <c r="G852" s="239">
        <f>ROUND(E852*F852,2)</f>
        <v>0</v>
      </c>
      <c r="H852" s="238"/>
      <c r="I852" s="239">
        <f>ROUND(E852*H852,2)</f>
        <v>0</v>
      </c>
      <c r="J852" s="238"/>
      <c r="K852" s="239">
        <f>ROUND(E852*J852,2)</f>
        <v>0</v>
      </c>
      <c r="L852" s="239">
        <v>21</v>
      </c>
      <c r="M852" s="239">
        <f>G852*(1+L852/100)</f>
        <v>0</v>
      </c>
      <c r="N852" s="239">
        <v>0</v>
      </c>
      <c r="O852" s="239">
        <f>ROUND(E852*N852,2)</f>
        <v>0</v>
      </c>
      <c r="P852" s="239">
        <v>0</v>
      </c>
      <c r="Q852" s="239">
        <f>ROUND(E852*P852,2)</f>
        <v>0</v>
      </c>
      <c r="R852" s="239"/>
      <c r="S852" s="239" t="s">
        <v>374</v>
      </c>
      <c r="T852" s="240" t="s">
        <v>375</v>
      </c>
      <c r="U852" s="222">
        <v>0</v>
      </c>
      <c r="V852" s="222">
        <f>ROUND(E852*U852,2)</f>
        <v>0</v>
      </c>
      <c r="W852" s="222"/>
      <c r="X852" s="222" t="s">
        <v>376</v>
      </c>
      <c r="Y852" s="213"/>
      <c r="Z852" s="213"/>
      <c r="AA852" s="213"/>
      <c r="AB852" s="213"/>
      <c r="AC852" s="213"/>
      <c r="AD852" s="213"/>
      <c r="AE852" s="213"/>
      <c r="AF852" s="213"/>
      <c r="AG852" s="213" t="s">
        <v>561</v>
      </c>
      <c r="AH852" s="213"/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ht="22.5" outlineLevel="1" x14ac:dyDescent="0.2">
      <c r="A853" s="220"/>
      <c r="B853" s="221"/>
      <c r="C853" s="261" t="s">
        <v>1874</v>
      </c>
      <c r="D853" s="259"/>
      <c r="E853" s="260"/>
      <c r="F853" s="222"/>
      <c r="G853" s="222"/>
      <c r="H853" s="222"/>
      <c r="I853" s="222"/>
      <c r="J853" s="222"/>
      <c r="K853" s="222"/>
      <c r="L853" s="222"/>
      <c r="M853" s="222"/>
      <c r="N853" s="222"/>
      <c r="O853" s="222"/>
      <c r="P853" s="222"/>
      <c r="Q853" s="222"/>
      <c r="R853" s="222"/>
      <c r="S853" s="222"/>
      <c r="T853" s="222"/>
      <c r="U853" s="222"/>
      <c r="V853" s="222"/>
      <c r="W853" s="222"/>
      <c r="X853" s="222"/>
      <c r="Y853" s="213"/>
      <c r="Z853" s="213"/>
      <c r="AA853" s="213"/>
      <c r="AB853" s="213"/>
      <c r="AC853" s="213"/>
      <c r="AD853" s="213"/>
      <c r="AE853" s="213"/>
      <c r="AF853" s="213"/>
      <c r="AG853" s="213" t="s">
        <v>532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ht="22.5" outlineLevel="1" x14ac:dyDescent="0.2">
      <c r="A854" s="220"/>
      <c r="B854" s="221"/>
      <c r="C854" s="261" t="s">
        <v>1875</v>
      </c>
      <c r="D854" s="259"/>
      <c r="E854" s="260"/>
      <c r="F854" s="222"/>
      <c r="G854" s="222"/>
      <c r="H854" s="222"/>
      <c r="I854" s="222"/>
      <c r="J854" s="222"/>
      <c r="K854" s="222"/>
      <c r="L854" s="222"/>
      <c r="M854" s="222"/>
      <c r="N854" s="222"/>
      <c r="O854" s="222"/>
      <c r="P854" s="222"/>
      <c r="Q854" s="222"/>
      <c r="R854" s="222"/>
      <c r="S854" s="222"/>
      <c r="T854" s="222"/>
      <c r="U854" s="222"/>
      <c r="V854" s="222"/>
      <c r="W854" s="222"/>
      <c r="X854" s="222"/>
      <c r="Y854" s="213"/>
      <c r="Z854" s="213"/>
      <c r="AA854" s="213"/>
      <c r="AB854" s="213"/>
      <c r="AC854" s="213"/>
      <c r="AD854" s="213"/>
      <c r="AE854" s="213"/>
      <c r="AF854" s="213"/>
      <c r="AG854" s="213" t="s">
        <v>532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1" x14ac:dyDescent="0.2">
      <c r="A855" s="220"/>
      <c r="B855" s="221"/>
      <c r="C855" s="261" t="s">
        <v>1876</v>
      </c>
      <c r="D855" s="259"/>
      <c r="E855" s="260"/>
      <c r="F855" s="222"/>
      <c r="G855" s="222"/>
      <c r="H855" s="222"/>
      <c r="I855" s="222"/>
      <c r="J855" s="222"/>
      <c r="K855" s="222"/>
      <c r="L855" s="222"/>
      <c r="M855" s="222"/>
      <c r="N855" s="222"/>
      <c r="O855" s="222"/>
      <c r="P855" s="222"/>
      <c r="Q855" s="222"/>
      <c r="R855" s="222"/>
      <c r="S855" s="222"/>
      <c r="T855" s="222"/>
      <c r="U855" s="222"/>
      <c r="V855" s="222"/>
      <c r="W855" s="222"/>
      <c r="X855" s="222"/>
      <c r="Y855" s="213"/>
      <c r="Z855" s="213"/>
      <c r="AA855" s="213"/>
      <c r="AB855" s="213"/>
      <c r="AC855" s="213"/>
      <c r="AD855" s="213"/>
      <c r="AE855" s="213"/>
      <c r="AF855" s="213"/>
      <c r="AG855" s="213" t="s">
        <v>532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1" x14ac:dyDescent="0.2">
      <c r="A856" s="220"/>
      <c r="B856" s="221"/>
      <c r="C856" s="261" t="s">
        <v>2911</v>
      </c>
      <c r="D856" s="259"/>
      <c r="E856" s="260"/>
      <c r="F856" s="222"/>
      <c r="G856" s="222"/>
      <c r="H856" s="222"/>
      <c r="I856" s="222"/>
      <c r="J856" s="222"/>
      <c r="K856" s="222"/>
      <c r="L856" s="222"/>
      <c r="M856" s="222"/>
      <c r="N856" s="222"/>
      <c r="O856" s="222"/>
      <c r="P856" s="222"/>
      <c r="Q856" s="222"/>
      <c r="R856" s="222"/>
      <c r="S856" s="222"/>
      <c r="T856" s="222"/>
      <c r="U856" s="222"/>
      <c r="V856" s="222"/>
      <c r="W856" s="222"/>
      <c r="X856" s="222"/>
      <c r="Y856" s="213"/>
      <c r="Z856" s="213"/>
      <c r="AA856" s="213"/>
      <c r="AB856" s="213"/>
      <c r="AC856" s="213"/>
      <c r="AD856" s="213"/>
      <c r="AE856" s="213"/>
      <c r="AF856" s="213"/>
      <c r="AG856" s="213" t="s">
        <v>532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1" x14ac:dyDescent="0.2">
      <c r="A857" s="220"/>
      <c r="B857" s="221"/>
      <c r="C857" s="261" t="s">
        <v>2912</v>
      </c>
      <c r="D857" s="259"/>
      <c r="E857" s="260">
        <v>100.05</v>
      </c>
      <c r="F857" s="222"/>
      <c r="G857" s="222"/>
      <c r="H857" s="222"/>
      <c r="I857" s="222"/>
      <c r="J857" s="222"/>
      <c r="K857" s="222"/>
      <c r="L857" s="222"/>
      <c r="M857" s="222"/>
      <c r="N857" s="222"/>
      <c r="O857" s="222"/>
      <c r="P857" s="222"/>
      <c r="Q857" s="222"/>
      <c r="R857" s="222"/>
      <c r="S857" s="222"/>
      <c r="T857" s="222"/>
      <c r="U857" s="222"/>
      <c r="V857" s="222"/>
      <c r="W857" s="222"/>
      <c r="X857" s="222"/>
      <c r="Y857" s="213"/>
      <c r="Z857" s="213"/>
      <c r="AA857" s="213"/>
      <c r="AB857" s="213"/>
      <c r="AC857" s="213"/>
      <c r="AD857" s="213"/>
      <c r="AE857" s="213"/>
      <c r="AF857" s="213"/>
      <c r="AG857" s="213" t="s">
        <v>532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ht="22.5" outlineLevel="1" x14ac:dyDescent="0.2">
      <c r="A858" s="234">
        <v>242</v>
      </c>
      <c r="B858" s="235" t="s">
        <v>2913</v>
      </c>
      <c r="C858" s="253" t="s">
        <v>2914</v>
      </c>
      <c r="D858" s="236" t="s">
        <v>530</v>
      </c>
      <c r="E858" s="237">
        <v>16</v>
      </c>
      <c r="F858" s="238"/>
      <c r="G858" s="239">
        <f>ROUND(E858*F858,2)</f>
        <v>0</v>
      </c>
      <c r="H858" s="238"/>
      <c r="I858" s="239">
        <f>ROUND(E858*H858,2)</f>
        <v>0</v>
      </c>
      <c r="J858" s="238"/>
      <c r="K858" s="239">
        <f>ROUND(E858*J858,2)</f>
        <v>0</v>
      </c>
      <c r="L858" s="239">
        <v>21</v>
      </c>
      <c r="M858" s="239">
        <f>G858*(1+L858/100)</f>
        <v>0</v>
      </c>
      <c r="N858" s="239">
        <v>0</v>
      </c>
      <c r="O858" s="239">
        <f>ROUND(E858*N858,2)</f>
        <v>0</v>
      </c>
      <c r="P858" s="239">
        <v>0</v>
      </c>
      <c r="Q858" s="239">
        <f>ROUND(E858*P858,2)</f>
        <v>0</v>
      </c>
      <c r="R858" s="239"/>
      <c r="S858" s="239" t="s">
        <v>374</v>
      </c>
      <c r="T858" s="240" t="s">
        <v>375</v>
      </c>
      <c r="U858" s="222">
        <v>0</v>
      </c>
      <c r="V858" s="222">
        <f>ROUND(E858*U858,2)</f>
        <v>0</v>
      </c>
      <c r="W858" s="222"/>
      <c r="X858" s="222" t="s">
        <v>376</v>
      </c>
      <c r="Y858" s="213"/>
      <c r="Z858" s="213"/>
      <c r="AA858" s="213"/>
      <c r="AB858" s="213"/>
      <c r="AC858" s="213"/>
      <c r="AD858" s="213"/>
      <c r="AE858" s="213"/>
      <c r="AF858" s="213"/>
      <c r="AG858" s="213" t="s">
        <v>561</v>
      </c>
      <c r="AH858" s="213"/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ht="22.5" outlineLevel="1" x14ac:dyDescent="0.2">
      <c r="A859" s="220"/>
      <c r="B859" s="221"/>
      <c r="C859" s="261" t="s">
        <v>1874</v>
      </c>
      <c r="D859" s="259"/>
      <c r="E859" s="260"/>
      <c r="F859" s="222"/>
      <c r="G859" s="222"/>
      <c r="H859" s="222"/>
      <c r="I859" s="222"/>
      <c r="J859" s="222"/>
      <c r="K859" s="222"/>
      <c r="L859" s="222"/>
      <c r="M859" s="222"/>
      <c r="N859" s="222"/>
      <c r="O859" s="222"/>
      <c r="P859" s="222"/>
      <c r="Q859" s="222"/>
      <c r="R859" s="222"/>
      <c r="S859" s="222"/>
      <c r="T859" s="222"/>
      <c r="U859" s="222"/>
      <c r="V859" s="222"/>
      <c r="W859" s="222"/>
      <c r="X859" s="222"/>
      <c r="Y859" s="213"/>
      <c r="Z859" s="213"/>
      <c r="AA859" s="213"/>
      <c r="AB859" s="213"/>
      <c r="AC859" s="213"/>
      <c r="AD859" s="213"/>
      <c r="AE859" s="213"/>
      <c r="AF859" s="213"/>
      <c r="AG859" s="213" t="s">
        <v>532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ht="22.5" outlineLevel="1" x14ac:dyDescent="0.2">
      <c r="A860" s="220"/>
      <c r="B860" s="221"/>
      <c r="C860" s="261" t="s">
        <v>1875</v>
      </c>
      <c r="D860" s="259"/>
      <c r="E860" s="260"/>
      <c r="F860" s="222"/>
      <c r="G860" s="222"/>
      <c r="H860" s="222"/>
      <c r="I860" s="222"/>
      <c r="J860" s="222"/>
      <c r="K860" s="222"/>
      <c r="L860" s="222"/>
      <c r="M860" s="222"/>
      <c r="N860" s="222"/>
      <c r="O860" s="222"/>
      <c r="P860" s="222"/>
      <c r="Q860" s="222"/>
      <c r="R860" s="222"/>
      <c r="S860" s="222"/>
      <c r="T860" s="222"/>
      <c r="U860" s="222"/>
      <c r="V860" s="222"/>
      <c r="W860" s="222"/>
      <c r="X860" s="222"/>
      <c r="Y860" s="213"/>
      <c r="Z860" s="213"/>
      <c r="AA860" s="213"/>
      <c r="AB860" s="213"/>
      <c r="AC860" s="213"/>
      <c r="AD860" s="213"/>
      <c r="AE860" s="213"/>
      <c r="AF860" s="213"/>
      <c r="AG860" s="213" t="s">
        <v>532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1" x14ac:dyDescent="0.2">
      <c r="A861" s="220"/>
      <c r="B861" s="221"/>
      <c r="C861" s="261" t="s">
        <v>1876</v>
      </c>
      <c r="D861" s="259"/>
      <c r="E861" s="260"/>
      <c r="F861" s="222"/>
      <c r="G861" s="222"/>
      <c r="H861" s="222"/>
      <c r="I861" s="222"/>
      <c r="J861" s="222"/>
      <c r="K861" s="222"/>
      <c r="L861" s="222"/>
      <c r="M861" s="222"/>
      <c r="N861" s="222"/>
      <c r="O861" s="222"/>
      <c r="P861" s="222"/>
      <c r="Q861" s="222"/>
      <c r="R861" s="222"/>
      <c r="S861" s="222"/>
      <c r="T861" s="222"/>
      <c r="U861" s="222"/>
      <c r="V861" s="222"/>
      <c r="W861" s="222"/>
      <c r="X861" s="222"/>
      <c r="Y861" s="213"/>
      <c r="Z861" s="213"/>
      <c r="AA861" s="213"/>
      <c r="AB861" s="213"/>
      <c r="AC861" s="213"/>
      <c r="AD861" s="213"/>
      <c r="AE861" s="213"/>
      <c r="AF861" s="213"/>
      <c r="AG861" s="213" t="s">
        <v>532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1" x14ac:dyDescent="0.2">
      <c r="A862" s="220"/>
      <c r="B862" s="221"/>
      <c r="C862" s="261" t="s">
        <v>2915</v>
      </c>
      <c r="D862" s="259"/>
      <c r="E862" s="260"/>
      <c r="F862" s="222"/>
      <c r="G862" s="222"/>
      <c r="H862" s="222"/>
      <c r="I862" s="222"/>
      <c r="J862" s="222"/>
      <c r="K862" s="222"/>
      <c r="L862" s="222"/>
      <c r="M862" s="222"/>
      <c r="N862" s="222"/>
      <c r="O862" s="222"/>
      <c r="P862" s="222"/>
      <c r="Q862" s="222"/>
      <c r="R862" s="222"/>
      <c r="S862" s="222"/>
      <c r="T862" s="222"/>
      <c r="U862" s="222"/>
      <c r="V862" s="222"/>
      <c r="W862" s="222"/>
      <c r="X862" s="222"/>
      <c r="Y862" s="213"/>
      <c r="Z862" s="213"/>
      <c r="AA862" s="213"/>
      <c r="AB862" s="213"/>
      <c r="AC862" s="213"/>
      <c r="AD862" s="213"/>
      <c r="AE862" s="213"/>
      <c r="AF862" s="213"/>
      <c r="AG862" s="213" t="s">
        <v>532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1" x14ac:dyDescent="0.2">
      <c r="A863" s="220"/>
      <c r="B863" s="221"/>
      <c r="C863" s="261" t="s">
        <v>55</v>
      </c>
      <c r="D863" s="259"/>
      <c r="E863" s="260">
        <v>16</v>
      </c>
      <c r="F863" s="222"/>
      <c r="G863" s="222"/>
      <c r="H863" s="222"/>
      <c r="I863" s="222"/>
      <c r="J863" s="222"/>
      <c r="K863" s="222"/>
      <c r="L863" s="222"/>
      <c r="M863" s="222"/>
      <c r="N863" s="222"/>
      <c r="O863" s="222"/>
      <c r="P863" s="222"/>
      <c r="Q863" s="222"/>
      <c r="R863" s="222"/>
      <c r="S863" s="222"/>
      <c r="T863" s="222"/>
      <c r="U863" s="222"/>
      <c r="V863" s="222"/>
      <c r="W863" s="222"/>
      <c r="X863" s="222"/>
      <c r="Y863" s="213"/>
      <c r="Z863" s="213"/>
      <c r="AA863" s="213"/>
      <c r="AB863" s="213"/>
      <c r="AC863" s="213"/>
      <c r="AD863" s="213"/>
      <c r="AE863" s="213"/>
      <c r="AF863" s="213"/>
      <c r="AG863" s="213" t="s">
        <v>532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ht="22.5" outlineLevel="1" x14ac:dyDescent="0.2">
      <c r="A864" s="234">
        <v>243</v>
      </c>
      <c r="B864" s="235" t="s">
        <v>2916</v>
      </c>
      <c r="C864" s="253" t="s">
        <v>2917</v>
      </c>
      <c r="D864" s="236" t="s">
        <v>530</v>
      </c>
      <c r="E864" s="237">
        <v>148</v>
      </c>
      <c r="F864" s="238"/>
      <c r="G864" s="239">
        <f>ROUND(E864*F864,2)</f>
        <v>0</v>
      </c>
      <c r="H864" s="238"/>
      <c r="I864" s="239">
        <f>ROUND(E864*H864,2)</f>
        <v>0</v>
      </c>
      <c r="J864" s="238"/>
      <c r="K864" s="239">
        <f>ROUND(E864*J864,2)</f>
        <v>0</v>
      </c>
      <c r="L864" s="239">
        <v>21</v>
      </c>
      <c r="M864" s="239">
        <f>G864*(1+L864/100)</f>
        <v>0</v>
      </c>
      <c r="N864" s="239">
        <v>0</v>
      </c>
      <c r="O864" s="239">
        <f>ROUND(E864*N864,2)</f>
        <v>0</v>
      </c>
      <c r="P864" s="239">
        <v>0</v>
      </c>
      <c r="Q864" s="239">
        <f>ROUND(E864*P864,2)</f>
        <v>0</v>
      </c>
      <c r="R864" s="239"/>
      <c r="S864" s="239" t="s">
        <v>374</v>
      </c>
      <c r="T864" s="240" t="s">
        <v>375</v>
      </c>
      <c r="U864" s="222">
        <v>0</v>
      </c>
      <c r="V864" s="222">
        <f>ROUND(E864*U864,2)</f>
        <v>0</v>
      </c>
      <c r="W864" s="222"/>
      <c r="X864" s="222" t="s">
        <v>376</v>
      </c>
      <c r="Y864" s="213"/>
      <c r="Z864" s="213"/>
      <c r="AA864" s="213"/>
      <c r="AB864" s="213"/>
      <c r="AC864" s="213"/>
      <c r="AD864" s="213"/>
      <c r="AE864" s="213"/>
      <c r="AF864" s="213"/>
      <c r="AG864" s="213" t="s">
        <v>561</v>
      </c>
      <c r="AH864" s="213"/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ht="22.5" outlineLevel="1" x14ac:dyDescent="0.2">
      <c r="A865" s="220"/>
      <c r="B865" s="221"/>
      <c r="C865" s="261" t="s">
        <v>1874</v>
      </c>
      <c r="D865" s="259"/>
      <c r="E865" s="260"/>
      <c r="F865" s="222"/>
      <c r="G865" s="222"/>
      <c r="H865" s="222"/>
      <c r="I865" s="222"/>
      <c r="J865" s="222"/>
      <c r="K865" s="222"/>
      <c r="L865" s="222"/>
      <c r="M865" s="222"/>
      <c r="N865" s="222"/>
      <c r="O865" s="222"/>
      <c r="P865" s="222"/>
      <c r="Q865" s="222"/>
      <c r="R865" s="222"/>
      <c r="S865" s="222"/>
      <c r="T865" s="222"/>
      <c r="U865" s="222"/>
      <c r="V865" s="222"/>
      <c r="W865" s="222"/>
      <c r="X865" s="222"/>
      <c r="Y865" s="213"/>
      <c r="Z865" s="213"/>
      <c r="AA865" s="213"/>
      <c r="AB865" s="213"/>
      <c r="AC865" s="213"/>
      <c r="AD865" s="213"/>
      <c r="AE865" s="213"/>
      <c r="AF865" s="213"/>
      <c r="AG865" s="213" t="s">
        <v>532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ht="22.5" outlineLevel="1" x14ac:dyDescent="0.2">
      <c r="A866" s="220"/>
      <c r="B866" s="221"/>
      <c r="C866" s="261" t="s">
        <v>1875</v>
      </c>
      <c r="D866" s="259"/>
      <c r="E866" s="260"/>
      <c r="F866" s="222"/>
      <c r="G866" s="222"/>
      <c r="H866" s="222"/>
      <c r="I866" s="222"/>
      <c r="J866" s="222"/>
      <c r="K866" s="222"/>
      <c r="L866" s="222"/>
      <c r="M866" s="222"/>
      <c r="N866" s="222"/>
      <c r="O866" s="222"/>
      <c r="P866" s="222"/>
      <c r="Q866" s="222"/>
      <c r="R866" s="222"/>
      <c r="S866" s="222"/>
      <c r="T866" s="222"/>
      <c r="U866" s="222"/>
      <c r="V866" s="222"/>
      <c r="W866" s="222"/>
      <c r="X866" s="222"/>
      <c r="Y866" s="213"/>
      <c r="Z866" s="213"/>
      <c r="AA866" s="213"/>
      <c r="AB866" s="213"/>
      <c r="AC866" s="213"/>
      <c r="AD866" s="213"/>
      <c r="AE866" s="213"/>
      <c r="AF866" s="213"/>
      <c r="AG866" s="213" t="s">
        <v>532</v>
      </c>
      <c r="AH866" s="213">
        <v>0</v>
      </c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1" x14ac:dyDescent="0.2">
      <c r="A867" s="220"/>
      <c r="B867" s="221"/>
      <c r="C867" s="261" t="s">
        <v>1876</v>
      </c>
      <c r="D867" s="259"/>
      <c r="E867" s="260"/>
      <c r="F867" s="222"/>
      <c r="G867" s="222"/>
      <c r="H867" s="222"/>
      <c r="I867" s="222"/>
      <c r="J867" s="222"/>
      <c r="K867" s="222"/>
      <c r="L867" s="222"/>
      <c r="M867" s="222"/>
      <c r="N867" s="222"/>
      <c r="O867" s="222"/>
      <c r="P867" s="222"/>
      <c r="Q867" s="222"/>
      <c r="R867" s="222"/>
      <c r="S867" s="222"/>
      <c r="T867" s="222"/>
      <c r="U867" s="222"/>
      <c r="V867" s="222"/>
      <c r="W867" s="222"/>
      <c r="X867" s="222"/>
      <c r="Y867" s="213"/>
      <c r="Z867" s="213"/>
      <c r="AA867" s="213"/>
      <c r="AB867" s="213"/>
      <c r="AC867" s="213"/>
      <c r="AD867" s="213"/>
      <c r="AE867" s="213"/>
      <c r="AF867" s="213"/>
      <c r="AG867" s="213" t="s">
        <v>532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1" x14ac:dyDescent="0.2">
      <c r="A868" s="220"/>
      <c r="B868" s="221"/>
      <c r="C868" s="261" t="s">
        <v>2918</v>
      </c>
      <c r="D868" s="259"/>
      <c r="E868" s="260"/>
      <c r="F868" s="222"/>
      <c r="G868" s="222"/>
      <c r="H868" s="222"/>
      <c r="I868" s="222"/>
      <c r="J868" s="222"/>
      <c r="K868" s="222"/>
      <c r="L868" s="222"/>
      <c r="M868" s="222"/>
      <c r="N868" s="222"/>
      <c r="O868" s="222"/>
      <c r="P868" s="222"/>
      <c r="Q868" s="222"/>
      <c r="R868" s="222"/>
      <c r="S868" s="222"/>
      <c r="T868" s="222"/>
      <c r="U868" s="222"/>
      <c r="V868" s="222"/>
      <c r="W868" s="222"/>
      <c r="X868" s="222"/>
      <c r="Y868" s="213"/>
      <c r="Z868" s="213"/>
      <c r="AA868" s="213"/>
      <c r="AB868" s="213"/>
      <c r="AC868" s="213"/>
      <c r="AD868" s="213"/>
      <c r="AE868" s="213"/>
      <c r="AF868" s="213"/>
      <c r="AG868" s="213" t="s">
        <v>532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1" x14ac:dyDescent="0.2">
      <c r="A869" s="220"/>
      <c r="B869" s="221"/>
      <c r="C869" s="261" t="s">
        <v>2919</v>
      </c>
      <c r="D869" s="259"/>
      <c r="E869" s="260">
        <v>148</v>
      </c>
      <c r="F869" s="222"/>
      <c r="G869" s="222"/>
      <c r="H869" s="222"/>
      <c r="I869" s="222"/>
      <c r="J869" s="222"/>
      <c r="K869" s="222"/>
      <c r="L869" s="222"/>
      <c r="M869" s="222"/>
      <c r="N869" s="222"/>
      <c r="O869" s="222"/>
      <c r="P869" s="222"/>
      <c r="Q869" s="222"/>
      <c r="R869" s="222"/>
      <c r="S869" s="222"/>
      <c r="T869" s="222"/>
      <c r="U869" s="222"/>
      <c r="V869" s="222"/>
      <c r="W869" s="222"/>
      <c r="X869" s="222"/>
      <c r="Y869" s="213"/>
      <c r="Z869" s="213"/>
      <c r="AA869" s="213"/>
      <c r="AB869" s="213"/>
      <c r="AC869" s="213"/>
      <c r="AD869" s="213"/>
      <c r="AE869" s="213"/>
      <c r="AF869" s="213"/>
      <c r="AG869" s="213" t="s">
        <v>532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ht="22.5" outlineLevel="1" x14ac:dyDescent="0.2">
      <c r="A870" s="234">
        <v>244</v>
      </c>
      <c r="B870" s="235" t="s">
        <v>2920</v>
      </c>
      <c r="C870" s="253" t="s">
        <v>2921</v>
      </c>
      <c r="D870" s="236" t="s">
        <v>530</v>
      </c>
      <c r="E870" s="237">
        <v>148</v>
      </c>
      <c r="F870" s="238"/>
      <c r="G870" s="239">
        <f>ROUND(E870*F870,2)</f>
        <v>0</v>
      </c>
      <c r="H870" s="238"/>
      <c r="I870" s="239">
        <f>ROUND(E870*H870,2)</f>
        <v>0</v>
      </c>
      <c r="J870" s="238"/>
      <c r="K870" s="239">
        <f>ROUND(E870*J870,2)</f>
        <v>0</v>
      </c>
      <c r="L870" s="239">
        <v>21</v>
      </c>
      <c r="M870" s="239">
        <f>G870*(1+L870/100)</f>
        <v>0</v>
      </c>
      <c r="N870" s="239">
        <v>0</v>
      </c>
      <c r="O870" s="239">
        <f>ROUND(E870*N870,2)</f>
        <v>0</v>
      </c>
      <c r="P870" s="239">
        <v>0</v>
      </c>
      <c r="Q870" s="239">
        <f>ROUND(E870*P870,2)</f>
        <v>0</v>
      </c>
      <c r="R870" s="239"/>
      <c r="S870" s="239" t="s">
        <v>374</v>
      </c>
      <c r="T870" s="240" t="s">
        <v>375</v>
      </c>
      <c r="U870" s="222">
        <v>0</v>
      </c>
      <c r="V870" s="222">
        <f>ROUND(E870*U870,2)</f>
        <v>0</v>
      </c>
      <c r="W870" s="222"/>
      <c r="X870" s="222" t="s">
        <v>376</v>
      </c>
      <c r="Y870" s="213"/>
      <c r="Z870" s="213"/>
      <c r="AA870" s="213"/>
      <c r="AB870" s="213"/>
      <c r="AC870" s="213"/>
      <c r="AD870" s="213"/>
      <c r="AE870" s="213"/>
      <c r="AF870" s="213"/>
      <c r="AG870" s="213" t="s">
        <v>561</v>
      </c>
      <c r="AH870" s="213"/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ht="22.5" outlineLevel="1" x14ac:dyDescent="0.2">
      <c r="A871" s="220"/>
      <c r="B871" s="221"/>
      <c r="C871" s="261" t="s">
        <v>1874</v>
      </c>
      <c r="D871" s="259"/>
      <c r="E871" s="260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13"/>
      <c r="Z871" s="213"/>
      <c r="AA871" s="213"/>
      <c r="AB871" s="213"/>
      <c r="AC871" s="213"/>
      <c r="AD871" s="213"/>
      <c r="AE871" s="213"/>
      <c r="AF871" s="213"/>
      <c r="AG871" s="213" t="s">
        <v>532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ht="22.5" outlineLevel="1" x14ac:dyDescent="0.2">
      <c r="A872" s="220"/>
      <c r="B872" s="221"/>
      <c r="C872" s="261" t="s">
        <v>1875</v>
      </c>
      <c r="D872" s="259"/>
      <c r="E872" s="260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13"/>
      <c r="Z872" s="213"/>
      <c r="AA872" s="213"/>
      <c r="AB872" s="213"/>
      <c r="AC872" s="213"/>
      <c r="AD872" s="213"/>
      <c r="AE872" s="213"/>
      <c r="AF872" s="213"/>
      <c r="AG872" s="213" t="s">
        <v>532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1" x14ac:dyDescent="0.2">
      <c r="A873" s="220"/>
      <c r="B873" s="221"/>
      <c r="C873" s="261" t="s">
        <v>1876</v>
      </c>
      <c r="D873" s="259"/>
      <c r="E873" s="260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13"/>
      <c r="Z873" s="213"/>
      <c r="AA873" s="213"/>
      <c r="AB873" s="213"/>
      <c r="AC873" s="213"/>
      <c r="AD873" s="213"/>
      <c r="AE873" s="213"/>
      <c r="AF873" s="213"/>
      <c r="AG873" s="213" t="s">
        <v>532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1" x14ac:dyDescent="0.2">
      <c r="A874" s="220"/>
      <c r="B874" s="221"/>
      <c r="C874" s="261" t="s">
        <v>2918</v>
      </c>
      <c r="D874" s="259"/>
      <c r="E874" s="260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13"/>
      <c r="Z874" s="213"/>
      <c r="AA874" s="213"/>
      <c r="AB874" s="213"/>
      <c r="AC874" s="213"/>
      <c r="AD874" s="213"/>
      <c r="AE874" s="213"/>
      <c r="AF874" s="213"/>
      <c r="AG874" s="213" t="s">
        <v>532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1" x14ac:dyDescent="0.2">
      <c r="A875" s="220"/>
      <c r="B875" s="221"/>
      <c r="C875" s="261" t="s">
        <v>2919</v>
      </c>
      <c r="D875" s="259"/>
      <c r="E875" s="260">
        <v>148</v>
      </c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13"/>
      <c r="Z875" s="213"/>
      <c r="AA875" s="213"/>
      <c r="AB875" s="213"/>
      <c r="AC875" s="213"/>
      <c r="AD875" s="213"/>
      <c r="AE875" s="213"/>
      <c r="AF875" s="213"/>
      <c r="AG875" s="213" t="s">
        <v>532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ht="22.5" outlineLevel="1" x14ac:dyDescent="0.2">
      <c r="A876" s="234">
        <v>245</v>
      </c>
      <c r="B876" s="235" t="s">
        <v>2922</v>
      </c>
      <c r="C876" s="253" t="s">
        <v>2923</v>
      </c>
      <c r="D876" s="236" t="s">
        <v>530</v>
      </c>
      <c r="E876" s="237">
        <v>123</v>
      </c>
      <c r="F876" s="238"/>
      <c r="G876" s="239">
        <f>ROUND(E876*F876,2)</f>
        <v>0</v>
      </c>
      <c r="H876" s="238"/>
      <c r="I876" s="239">
        <f>ROUND(E876*H876,2)</f>
        <v>0</v>
      </c>
      <c r="J876" s="238"/>
      <c r="K876" s="239">
        <f>ROUND(E876*J876,2)</f>
        <v>0</v>
      </c>
      <c r="L876" s="239">
        <v>21</v>
      </c>
      <c r="M876" s="239">
        <f>G876*(1+L876/100)</f>
        <v>0</v>
      </c>
      <c r="N876" s="239">
        <v>0</v>
      </c>
      <c r="O876" s="239">
        <f>ROUND(E876*N876,2)</f>
        <v>0</v>
      </c>
      <c r="P876" s="239">
        <v>0</v>
      </c>
      <c r="Q876" s="239">
        <f>ROUND(E876*P876,2)</f>
        <v>0</v>
      </c>
      <c r="R876" s="239"/>
      <c r="S876" s="239" t="s">
        <v>374</v>
      </c>
      <c r="T876" s="240" t="s">
        <v>375</v>
      </c>
      <c r="U876" s="222">
        <v>0</v>
      </c>
      <c r="V876" s="222">
        <f>ROUND(E876*U876,2)</f>
        <v>0</v>
      </c>
      <c r="W876" s="222"/>
      <c r="X876" s="222" t="s">
        <v>376</v>
      </c>
      <c r="Y876" s="213"/>
      <c r="Z876" s="213"/>
      <c r="AA876" s="213"/>
      <c r="AB876" s="213"/>
      <c r="AC876" s="213"/>
      <c r="AD876" s="213"/>
      <c r="AE876" s="213"/>
      <c r="AF876" s="213"/>
      <c r="AG876" s="213" t="s">
        <v>561</v>
      </c>
      <c r="AH876" s="213"/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ht="22.5" outlineLevel="1" x14ac:dyDescent="0.2">
      <c r="A877" s="220"/>
      <c r="B877" s="221"/>
      <c r="C877" s="261" t="s">
        <v>1874</v>
      </c>
      <c r="D877" s="259"/>
      <c r="E877" s="260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13"/>
      <c r="Z877" s="213"/>
      <c r="AA877" s="213"/>
      <c r="AB877" s="213"/>
      <c r="AC877" s="213"/>
      <c r="AD877" s="213"/>
      <c r="AE877" s="213"/>
      <c r="AF877" s="213"/>
      <c r="AG877" s="213" t="s">
        <v>532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ht="22.5" outlineLevel="1" x14ac:dyDescent="0.2">
      <c r="A878" s="220"/>
      <c r="B878" s="221"/>
      <c r="C878" s="261" t="s">
        <v>1875</v>
      </c>
      <c r="D878" s="259"/>
      <c r="E878" s="260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13"/>
      <c r="Z878" s="213"/>
      <c r="AA878" s="213"/>
      <c r="AB878" s="213"/>
      <c r="AC878" s="213"/>
      <c r="AD878" s="213"/>
      <c r="AE878" s="213"/>
      <c r="AF878" s="213"/>
      <c r="AG878" s="213" t="s">
        <v>532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1" x14ac:dyDescent="0.2">
      <c r="A879" s="220"/>
      <c r="B879" s="221"/>
      <c r="C879" s="261" t="s">
        <v>1876</v>
      </c>
      <c r="D879" s="259"/>
      <c r="E879" s="260"/>
      <c r="F879" s="222"/>
      <c r="G879" s="222"/>
      <c r="H879" s="222"/>
      <c r="I879" s="222"/>
      <c r="J879" s="222"/>
      <c r="K879" s="222"/>
      <c r="L879" s="222"/>
      <c r="M879" s="222"/>
      <c r="N879" s="222"/>
      <c r="O879" s="222"/>
      <c r="P879" s="222"/>
      <c r="Q879" s="222"/>
      <c r="R879" s="222"/>
      <c r="S879" s="222"/>
      <c r="T879" s="222"/>
      <c r="U879" s="222"/>
      <c r="V879" s="222"/>
      <c r="W879" s="222"/>
      <c r="X879" s="222"/>
      <c r="Y879" s="213"/>
      <c r="Z879" s="213"/>
      <c r="AA879" s="213"/>
      <c r="AB879" s="213"/>
      <c r="AC879" s="213"/>
      <c r="AD879" s="213"/>
      <c r="AE879" s="213"/>
      <c r="AF879" s="213"/>
      <c r="AG879" s="213" t="s">
        <v>532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1" x14ac:dyDescent="0.2">
      <c r="A880" s="220"/>
      <c r="B880" s="221"/>
      <c r="C880" s="261" t="s">
        <v>2924</v>
      </c>
      <c r="D880" s="259"/>
      <c r="E880" s="260"/>
      <c r="F880" s="222"/>
      <c r="G880" s="222"/>
      <c r="H880" s="222"/>
      <c r="I880" s="222"/>
      <c r="J880" s="222"/>
      <c r="K880" s="222"/>
      <c r="L880" s="222"/>
      <c r="M880" s="222"/>
      <c r="N880" s="222"/>
      <c r="O880" s="222"/>
      <c r="P880" s="222"/>
      <c r="Q880" s="222"/>
      <c r="R880" s="222"/>
      <c r="S880" s="222"/>
      <c r="T880" s="222"/>
      <c r="U880" s="222"/>
      <c r="V880" s="222"/>
      <c r="W880" s="222"/>
      <c r="X880" s="222"/>
      <c r="Y880" s="213"/>
      <c r="Z880" s="213"/>
      <c r="AA880" s="213"/>
      <c r="AB880" s="213"/>
      <c r="AC880" s="213"/>
      <c r="AD880" s="213"/>
      <c r="AE880" s="213"/>
      <c r="AF880" s="213"/>
      <c r="AG880" s="213" t="s">
        <v>532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1" x14ac:dyDescent="0.2">
      <c r="A881" s="220"/>
      <c r="B881" s="221"/>
      <c r="C881" s="261" t="s">
        <v>2925</v>
      </c>
      <c r="D881" s="259"/>
      <c r="E881" s="260">
        <v>123</v>
      </c>
      <c r="F881" s="222"/>
      <c r="G881" s="222"/>
      <c r="H881" s="222"/>
      <c r="I881" s="222"/>
      <c r="J881" s="222"/>
      <c r="K881" s="222"/>
      <c r="L881" s="222"/>
      <c r="M881" s="222"/>
      <c r="N881" s="222"/>
      <c r="O881" s="222"/>
      <c r="P881" s="222"/>
      <c r="Q881" s="222"/>
      <c r="R881" s="222"/>
      <c r="S881" s="222"/>
      <c r="T881" s="222"/>
      <c r="U881" s="222"/>
      <c r="V881" s="222"/>
      <c r="W881" s="222"/>
      <c r="X881" s="222"/>
      <c r="Y881" s="213"/>
      <c r="Z881" s="213"/>
      <c r="AA881" s="213"/>
      <c r="AB881" s="213"/>
      <c r="AC881" s="213"/>
      <c r="AD881" s="213"/>
      <c r="AE881" s="213"/>
      <c r="AF881" s="213"/>
      <c r="AG881" s="213" t="s">
        <v>532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ht="22.5" outlineLevel="1" x14ac:dyDescent="0.2">
      <c r="A882" s="234">
        <v>246</v>
      </c>
      <c r="B882" s="235" t="s">
        <v>2926</v>
      </c>
      <c r="C882" s="253" t="s">
        <v>2927</v>
      </c>
      <c r="D882" s="236" t="s">
        <v>530</v>
      </c>
      <c r="E882" s="237">
        <v>46</v>
      </c>
      <c r="F882" s="238"/>
      <c r="G882" s="239">
        <f>ROUND(E882*F882,2)</f>
        <v>0</v>
      </c>
      <c r="H882" s="238"/>
      <c r="I882" s="239">
        <f>ROUND(E882*H882,2)</f>
        <v>0</v>
      </c>
      <c r="J882" s="238"/>
      <c r="K882" s="239">
        <f>ROUND(E882*J882,2)</f>
        <v>0</v>
      </c>
      <c r="L882" s="239">
        <v>21</v>
      </c>
      <c r="M882" s="239">
        <f>G882*(1+L882/100)</f>
        <v>0</v>
      </c>
      <c r="N882" s="239">
        <v>0</v>
      </c>
      <c r="O882" s="239">
        <f>ROUND(E882*N882,2)</f>
        <v>0</v>
      </c>
      <c r="P882" s="239">
        <v>0</v>
      </c>
      <c r="Q882" s="239">
        <f>ROUND(E882*P882,2)</f>
        <v>0</v>
      </c>
      <c r="R882" s="239"/>
      <c r="S882" s="239" t="s">
        <v>374</v>
      </c>
      <c r="T882" s="240" t="s">
        <v>375</v>
      </c>
      <c r="U882" s="222">
        <v>0</v>
      </c>
      <c r="V882" s="222">
        <f>ROUND(E882*U882,2)</f>
        <v>0</v>
      </c>
      <c r="W882" s="222"/>
      <c r="X882" s="222" t="s">
        <v>376</v>
      </c>
      <c r="Y882" s="213"/>
      <c r="Z882" s="213"/>
      <c r="AA882" s="213"/>
      <c r="AB882" s="213"/>
      <c r="AC882" s="213"/>
      <c r="AD882" s="213"/>
      <c r="AE882" s="213"/>
      <c r="AF882" s="213"/>
      <c r="AG882" s="213" t="s">
        <v>561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ht="22.5" outlineLevel="1" x14ac:dyDescent="0.2">
      <c r="A883" s="220"/>
      <c r="B883" s="221"/>
      <c r="C883" s="261" t="s">
        <v>1874</v>
      </c>
      <c r="D883" s="259"/>
      <c r="E883" s="260"/>
      <c r="F883" s="222"/>
      <c r="G883" s="222"/>
      <c r="H883" s="222"/>
      <c r="I883" s="222"/>
      <c r="J883" s="222"/>
      <c r="K883" s="222"/>
      <c r="L883" s="222"/>
      <c r="M883" s="222"/>
      <c r="N883" s="222"/>
      <c r="O883" s="222"/>
      <c r="P883" s="222"/>
      <c r="Q883" s="222"/>
      <c r="R883" s="222"/>
      <c r="S883" s="222"/>
      <c r="T883" s="222"/>
      <c r="U883" s="222"/>
      <c r="V883" s="222"/>
      <c r="W883" s="222"/>
      <c r="X883" s="222"/>
      <c r="Y883" s="213"/>
      <c r="Z883" s="213"/>
      <c r="AA883" s="213"/>
      <c r="AB883" s="213"/>
      <c r="AC883" s="213"/>
      <c r="AD883" s="213"/>
      <c r="AE883" s="213"/>
      <c r="AF883" s="213"/>
      <c r="AG883" s="213" t="s">
        <v>532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ht="22.5" outlineLevel="1" x14ac:dyDescent="0.2">
      <c r="A884" s="220"/>
      <c r="B884" s="221"/>
      <c r="C884" s="261" t="s">
        <v>1875</v>
      </c>
      <c r="D884" s="259"/>
      <c r="E884" s="260"/>
      <c r="F884" s="222"/>
      <c r="G884" s="222"/>
      <c r="H884" s="222"/>
      <c r="I884" s="222"/>
      <c r="J884" s="222"/>
      <c r="K884" s="222"/>
      <c r="L884" s="222"/>
      <c r="M884" s="222"/>
      <c r="N884" s="222"/>
      <c r="O884" s="222"/>
      <c r="P884" s="222"/>
      <c r="Q884" s="222"/>
      <c r="R884" s="222"/>
      <c r="S884" s="222"/>
      <c r="T884" s="222"/>
      <c r="U884" s="222"/>
      <c r="V884" s="222"/>
      <c r="W884" s="222"/>
      <c r="X884" s="222"/>
      <c r="Y884" s="213"/>
      <c r="Z884" s="213"/>
      <c r="AA884" s="213"/>
      <c r="AB884" s="213"/>
      <c r="AC884" s="213"/>
      <c r="AD884" s="213"/>
      <c r="AE884" s="213"/>
      <c r="AF884" s="213"/>
      <c r="AG884" s="213" t="s">
        <v>532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1" x14ac:dyDescent="0.2">
      <c r="A885" s="220"/>
      <c r="B885" s="221"/>
      <c r="C885" s="261" t="s">
        <v>1876</v>
      </c>
      <c r="D885" s="259"/>
      <c r="E885" s="260"/>
      <c r="F885" s="222"/>
      <c r="G885" s="222"/>
      <c r="H885" s="222"/>
      <c r="I885" s="222"/>
      <c r="J885" s="222"/>
      <c r="K885" s="222"/>
      <c r="L885" s="222"/>
      <c r="M885" s="222"/>
      <c r="N885" s="222"/>
      <c r="O885" s="222"/>
      <c r="P885" s="222"/>
      <c r="Q885" s="222"/>
      <c r="R885" s="222"/>
      <c r="S885" s="222"/>
      <c r="T885" s="222"/>
      <c r="U885" s="222"/>
      <c r="V885" s="222"/>
      <c r="W885" s="222"/>
      <c r="X885" s="222"/>
      <c r="Y885" s="213"/>
      <c r="Z885" s="213"/>
      <c r="AA885" s="213"/>
      <c r="AB885" s="213"/>
      <c r="AC885" s="213"/>
      <c r="AD885" s="213"/>
      <c r="AE885" s="213"/>
      <c r="AF885" s="213"/>
      <c r="AG885" s="213" t="s">
        <v>532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1" x14ac:dyDescent="0.2">
      <c r="A886" s="220"/>
      <c r="B886" s="221"/>
      <c r="C886" s="261" t="s">
        <v>2928</v>
      </c>
      <c r="D886" s="259"/>
      <c r="E886" s="260"/>
      <c r="F886" s="222"/>
      <c r="G886" s="222"/>
      <c r="H886" s="222"/>
      <c r="I886" s="222"/>
      <c r="J886" s="222"/>
      <c r="K886" s="222"/>
      <c r="L886" s="222"/>
      <c r="M886" s="222"/>
      <c r="N886" s="222"/>
      <c r="O886" s="222"/>
      <c r="P886" s="222"/>
      <c r="Q886" s="222"/>
      <c r="R886" s="222"/>
      <c r="S886" s="222"/>
      <c r="T886" s="222"/>
      <c r="U886" s="222"/>
      <c r="V886" s="222"/>
      <c r="W886" s="222"/>
      <c r="X886" s="222"/>
      <c r="Y886" s="213"/>
      <c r="Z886" s="213"/>
      <c r="AA886" s="213"/>
      <c r="AB886" s="213"/>
      <c r="AC886" s="213"/>
      <c r="AD886" s="213"/>
      <c r="AE886" s="213"/>
      <c r="AF886" s="213"/>
      <c r="AG886" s="213" t="s">
        <v>532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1" x14ac:dyDescent="0.2">
      <c r="A887" s="220"/>
      <c r="B887" s="221"/>
      <c r="C887" s="261" t="s">
        <v>1840</v>
      </c>
      <c r="D887" s="259"/>
      <c r="E887" s="260">
        <v>46</v>
      </c>
      <c r="F887" s="222"/>
      <c r="G887" s="222"/>
      <c r="H887" s="222"/>
      <c r="I887" s="222"/>
      <c r="J887" s="222"/>
      <c r="K887" s="222"/>
      <c r="L887" s="222"/>
      <c r="M887" s="222"/>
      <c r="N887" s="222"/>
      <c r="O887" s="222"/>
      <c r="P887" s="222"/>
      <c r="Q887" s="222"/>
      <c r="R887" s="222"/>
      <c r="S887" s="222"/>
      <c r="T887" s="222"/>
      <c r="U887" s="222"/>
      <c r="V887" s="222"/>
      <c r="W887" s="222"/>
      <c r="X887" s="222"/>
      <c r="Y887" s="213"/>
      <c r="Z887" s="213"/>
      <c r="AA887" s="213"/>
      <c r="AB887" s="213"/>
      <c r="AC887" s="213"/>
      <c r="AD887" s="213"/>
      <c r="AE887" s="213"/>
      <c r="AF887" s="213"/>
      <c r="AG887" s="213" t="s">
        <v>532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ht="33.75" outlineLevel="1" x14ac:dyDescent="0.2">
      <c r="A888" s="234">
        <v>247</v>
      </c>
      <c r="B888" s="235" t="s">
        <v>2929</v>
      </c>
      <c r="C888" s="253" t="s">
        <v>2930</v>
      </c>
      <c r="D888" s="236" t="s">
        <v>530</v>
      </c>
      <c r="E888" s="237">
        <v>28</v>
      </c>
      <c r="F888" s="238"/>
      <c r="G888" s="239">
        <f>ROUND(E888*F888,2)</f>
        <v>0</v>
      </c>
      <c r="H888" s="238"/>
      <c r="I888" s="239">
        <f>ROUND(E888*H888,2)</f>
        <v>0</v>
      </c>
      <c r="J888" s="238"/>
      <c r="K888" s="239">
        <f>ROUND(E888*J888,2)</f>
        <v>0</v>
      </c>
      <c r="L888" s="239">
        <v>21</v>
      </c>
      <c r="M888" s="239">
        <f>G888*(1+L888/100)</f>
        <v>0</v>
      </c>
      <c r="N888" s="239">
        <v>0</v>
      </c>
      <c r="O888" s="239">
        <f>ROUND(E888*N888,2)</f>
        <v>0</v>
      </c>
      <c r="P888" s="239">
        <v>0</v>
      </c>
      <c r="Q888" s="239">
        <f>ROUND(E888*P888,2)</f>
        <v>0</v>
      </c>
      <c r="R888" s="239"/>
      <c r="S888" s="239" t="s">
        <v>374</v>
      </c>
      <c r="T888" s="240" t="s">
        <v>375</v>
      </c>
      <c r="U888" s="222">
        <v>0</v>
      </c>
      <c r="V888" s="222">
        <f>ROUND(E888*U888,2)</f>
        <v>0</v>
      </c>
      <c r="W888" s="222"/>
      <c r="X888" s="222" t="s">
        <v>376</v>
      </c>
      <c r="Y888" s="213"/>
      <c r="Z888" s="213"/>
      <c r="AA888" s="213"/>
      <c r="AB888" s="213"/>
      <c r="AC888" s="213"/>
      <c r="AD888" s="213"/>
      <c r="AE888" s="213"/>
      <c r="AF888" s="213"/>
      <c r="AG888" s="213" t="s">
        <v>561</v>
      </c>
      <c r="AH888" s="213"/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ht="22.5" outlineLevel="1" x14ac:dyDescent="0.2">
      <c r="A889" s="220"/>
      <c r="B889" s="221"/>
      <c r="C889" s="261" t="s">
        <v>1874</v>
      </c>
      <c r="D889" s="259"/>
      <c r="E889" s="260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13"/>
      <c r="Z889" s="213"/>
      <c r="AA889" s="213"/>
      <c r="AB889" s="213"/>
      <c r="AC889" s="213"/>
      <c r="AD889" s="213"/>
      <c r="AE889" s="213"/>
      <c r="AF889" s="213"/>
      <c r="AG889" s="213" t="s">
        <v>532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ht="22.5" outlineLevel="1" x14ac:dyDescent="0.2">
      <c r="A890" s="220"/>
      <c r="B890" s="221"/>
      <c r="C890" s="261" t="s">
        <v>1875</v>
      </c>
      <c r="D890" s="259"/>
      <c r="E890" s="260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13"/>
      <c r="Z890" s="213"/>
      <c r="AA890" s="213"/>
      <c r="AB890" s="213"/>
      <c r="AC890" s="213"/>
      <c r="AD890" s="213"/>
      <c r="AE890" s="213"/>
      <c r="AF890" s="213"/>
      <c r="AG890" s="213" t="s">
        <v>532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1" x14ac:dyDescent="0.2">
      <c r="A891" s="220"/>
      <c r="B891" s="221"/>
      <c r="C891" s="261" t="s">
        <v>1876</v>
      </c>
      <c r="D891" s="259"/>
      <c r="E891" s="260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13"/>
      <c r="Z891" s="213"/>
      <c r="AA891" s="213"/>
      <c r="AB891" s="213"/>
      <c r="AC891" s="213"/>
      <c r="AD891" s="213"/>
      <c r="AE891" s="213"/>
      <c r="AF891" s="213"/>
      <c r="AG891" s="213" t="s">
        <v>532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1" x14ac:dyDescent="0.2">
      <c r="A892" s="220"/>
      <c r="B892" s="221"/>
      <c r="C892" s="261" t="s">
        <v>2931</v>
      </c>
      <c r="D892" s="259"/>
      <c r="E892" s="260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13"/>
      <c r="Z892" s="213"/>
      <c r="AA892" s="213"/>
      <c r="AB892" s="213"/>
      <c r="AC892" s="213"/>
      <c r="AD892" s="213"/>
      <c r="AE892" s="213"/>
      <c r="AF892" s="213"/>
      <c r="AG892" s="213" t="s">
        <v>532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1" x14ac:dyDescent="0.2">
      <c r="A893" s="220"/>
      <c r="B893" s="221"/>
      <c r="C893" s="261" t="s">
        <v>2932</v>
      </c>
      <c r="D893" s="259"/>
      <c r="E893" s="260">
        <v>28</v>
      </c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13"/>
      <c r="Z893" s="213"/>
      <c r="AA893" s="213"/>
      <c r="AB893" s="213"/>
      <c r="AC893" s="213"/>
      <c r="AD893" s="213"/>
      <c r="AE893" s="213"/>
      <c r="AF893" s="213"/>
      <c r="AG893" s="213" t="s">
        <v>532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outlineLevel="1" x14ac:dyDescent="0.2">
      <c r="A894" s="241">
        <v>248</v>
      </c>
      <c r="B894" s="242" t="s">
        <v>2933</v>
      </c>
      <c r="C894" s="252" t="s">
        <v>2934</v>
      </c>
      <c r="D894" s="243" t="s">
        <v>0</v>
      </c>
      <c r="E894" s="244">
        <v>3588.0614999999998</v>
      </c>
      <c r="F894" s="245"/>
      <c r="G894" s="246">
        <f>ROUND(E894*F894,2)</f>
        <v>0</v>
      </c>
      <c r="H894" s="245"/>
      <c r="I894" s="246">
        <f>ROUND(E894*H894,2)</f>
        <v>0</v>
      </c>
      <c r="J894" s="245"/>
      <c r="K894" s="246">
        <f>ROUND(E894*J894,2)</f>
        <v>0</v>
      </c>
      <c r="L894" s="246">
        <v>21</v>
      </c>
      <c r="M894" s="246">
        <f>G894*(1+L894/100)</f>
        <v>0</v>
      </c>
      <c r="N894" s="246">
        <v>0</v>
      </c>
      <c r="O894" s="246">
        <f>ROUND(E894*N894,2)</f>
        <v>0</v>
      </c>
      <c r="P894" s="246">
        <v>0</v>
      </c>
      <c r="Q894" s="246">
        <f>ROUND(E894*P894,2)</f>
        <v>0</v>
      </c>
      <c r="R894" s="246"/>
      <c r="S894" s="246" t="s">
        <v>374</v>
      </c>
      <c r="T894" s="247" t="s">
        <v>375</v>
      </c>
      <c r="U894" s="222">
        <v>0</v>
      </c>
      <c r="V894" s="222">
        <f>ROUND(E894*U894,2)</f>
        <v>0</v>
      </c>
      <c r="W894" s="222"/>
      <c r="X894" s="222" t="s">
        <v>376</v>
      </c>
      <c r="Y894" s="213"/>
      <c r="Z894" s="213"/>
      <c r="AA894" s="213"/>
      <c r="AB894" s="213"/>
      <c r="AC894" s="213"/>
      <c r="AD894" s="213"/>
      <c r="AE894" s="213"/>
      <c r="AF894" s="213"/>
      <c r="AG894" s="213" t="s">
        <v>561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x14ac:dyDescent="0.2">
      <c r="A895" s="224" t="s">
        <v>368</v>
      </c>
      <c r="B895" s="225" t="s">
        <v>319</v>
      </c>
      <c r="C895" s="251" t="s">
        <v>320</v>
      </c>
      <c r="D895" s="226"/>
      <c r="E895" s="227"/>
      <c r="F895" s="228"/>
      <c r="G895" s="228">
        <f>SUMIF(AG896:AG1133,"&lt;&gt;NOR",G896:G1133)</f>
        <v>0</v>
      </c>
      <c r="H895" s="228"/>
      <c r="I895" s="228">
        <f>SUM(I896:I1133)</f>
        <v>0</v>
      </c>
      <c r="J895" s="228"/>
      <c r="K895" s="228">
        <f>SUM(K896:K1133)</f>
        <v>0</v>
      </c>
      <c r="L895" s="228"/>
      <c r="M895" s="228">
        <f>SUM(M896:M1133)</f>
        <v>0</v>
      </c>
      <c r="N895" s="228"/>
      <c r="O895" s="228">
        <f>SUM(O896:O1133)</f>
        <v>0</v>
      </c>
      <c r="P895" s="228"/>
      <c r="Q895" s="228">
        <f>SUM(Q896:Q1133)</f>
        <v>1.85</v>
      </c>
      <c r="R895" s="228"/>
      <c r="S895" s="228"/>
      <c r="T895" s="229"/>
      <c r="U895" s="223"/>
      <c r="V895" s="223">
        <f>SUM(V896:V1133)</f>
        <v>0</v>
      </c>
      <c r="W895" s="223"/>
      <c r="X895" s="223"/>
      <c r="AG895" t="s">
        <v>370</v>
      </c>
    </row>
    <row r="896" spans="1:60" ht="22.5" outlineLevel="1" x14ac:dyDescent="0.2">
      <c r="A896" s="234">
        <v>249</v>
      </c>
      <c r="B896" s="235" t="s">
        <v>2935</v>
      </c>
      <c r="C896" s="253" t="s">
        <v>2936</v>
      </c>
      <c r="D896" s="236" t="s">
        <v>901</v>
      </c>
      <c r="E896" s="237">
        <v>46</v>
      </c>
      <c r="F896" s="238"/>
      <c r="G896" s="239">
        <f>ROUND(E896*F896,2)</f>
        <v>0</v>
      </c>
      <c r="H896" s="238"/>
      <c r="I896" s="239">
        <f>ROUND(E896*H896,2)</f>
        <v>0</v>
      </c>
      <c r="J896" s="238"/>
      <c r="K896" s="239">
        <f>ROUND(E896*J896,2)</f>
        <v>0</v>
      </c>
      <c r="L896" s="239">
        <v>21</v>
      </c>
      <c r="M896" s="239">
        <f>G896*(1+L896/100)</f>
        <v>0</v>
      </c>
      <c r="N896" s="239">
        <v>0</v>
      </c>
      <c r="O896" s="239">
        <f>ROUND(E896*N896,2)</f>
        <v>0</v>
      </c>
      <c r="P896" s="239">
        <v>0</v>
      </c>
      <c r="Q896" s="239">
        <f>ROUND(E896*P896,2)</f>
        <v>0</v>
      </c>
      <c r="R896" s="239"/>
      <c r="S896" s="239" t="s">
        <v>374</v>
      </c>
      <c r="T896" s="240" t="s">
        <v>375</v>
      </c>
      <c r="U896" s="222">
        <v>0</v>
      </c>
      <c r="V896" s="222">
        <f>ROUND(E896*U896,2)</f>
        <v>0</v>
      </c>
      <c r="W896" s="222"/>
      <c r="X896" s="222" t="s">
        <v>376</v>
      </c>
      <c r="Y896" s="213"/>
      <c r="Z896" s="213"/>
      <c r="AA896" s="213"/>
      <c r="AB896" s="213"/>
      <c r="AC896" s="213"/>
      <c r="AD896" s="213"/>
      <c r="AE896" s="213"/>
      <c r="AF896" s="213"/>
      <c r="AG896" s="213" t="s">
        <v>561</v>
      </c>
      <c r="AH896" s="213"/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ht="22.5" outlineLevel="1" x14ac:dyDescent="0.2">
      <c r="A897" s="220"/>
      <c r="B897" s="221"/>
      <c r="C897" s="261" t="s">
        <v>1874</v>
      </c>
      <c r="D897" s="259"/>
      <c r="E897" s="260"/>
      <c r="F897" s="222"/>
      <c r="G897" s="222"/>
      <c r="H897" s="222"/>
      <c r="I897" s="222"/>
      <c r="J897" s="222"/>
      <c r="K897" s="222"/>
      <c r="L897" s="222"/>
      <c r="M897" s="222"/>
      <c r="N897" s="222"/>
      <c r="O897" s="222"/>
      <c r="P897" s="222"/>
      <c r="Q897" s="222"/>
      <c r="R897" s="222"/>
      <c r="S897" s="222"/>
      <c r="T897" s="222"/>
      <c r="U897" s="222"/>
      <c r="V897" s="222"/>
      <c r="W897" s="222"/>
      <c r="X897" s="222"/>
      <c r="Y897" s="213"/>
      <c r="Z897" s="213"/>
      <c r="AA897" s="213"/>
      <c r="AB897" s="213"/>
      <c r="AC897" s="213"/>
      <c r="AD897" s="213"/>
      <c r="AE897" s="213"/>
      <c r="AF897" s="213"/>
      <c r="AG897" s="213" t="s">
        <v>532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ht="22.5" outlineLevel="1" x14ac:dyDescent="0.2">
      <c r="A898" s="220"/>
      <c r="B898" s="221"/>
      <c r="C898" s="261" t="s">
        <v>1875</v>
      </c>
      <c r="D898" s="259"/>
      <c r="E898" s="260"/>
      <c r="F898" s="222"/>
      <c r="G898" s="222"/>
      <c r="H898" s="222"/>
      <c r="I898" s="222"/>
      <c r="J898" s="222"/>
      <c r="K898" s="222"/>
      <c r="L898" s="222"/>
      <c r="M898" s="222"/>
      <c r="N898" s="222"/>
      <c r="O898" s="222"/>
      <c r="P898" s="222"/>
      <c r="Q898" s="222"/>
      <c r="R898" s="222"/>
      <c r="S898" s="222"/>
      <c r="T898" s="222"/>
      <c r="U898" s="222"/>
      <c r="V898" s="222"/>
      <c r="W898" s="222"/>
      <c r="X898" s="222"/>
      <c r="Y898" s="213"/>
      <c r="Z898" s="213"/>
      <c r="AA898" s="213"/>
      <c r="AB898" s="213"/>
      <c r="AC898" s="213"/>
      <c r="AD898" s="213"/>
      <c r="AE898" s="213"/>
      <c r="AF898" s="213"/>
      <c r="AG898" s="213" t="s">
        <v>532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1" x14ac:dyDescent="0.2">
      <c r="A899" s="220"/>
      <c r="B899" s="221"/>
      <c r="C899" s="261" t="s">
        <v>2937</v>
      </c>
      <c r="D899" s="259"/>
      <c r="E899" s="260"/>
      <c r="F899" s="222"/>
      <c r="G899" s="222"/>
      <c r="H899" s="222"/>
      <c r="I899" s="222"/>
      <c r="J899" s="222"/>
      <c r="K899" s="222"/>
      <c r="L899" s="222"/>
      <c r="M899" s="222"/>
      <c r="N899" s="222"/>
      <c r="O899" s="222"/>
      <c r="P899" s="222"/>
      <c r="Q899" s="222"/>
      <c r="R899" s="222"/>
      <c r="S899" s="222"/>
      <c r="T899" s="222"/>
      <c r="U899" s="222"/>
      <c r="V899" s="222"/>
      <c r="W899" s="222"/>
      <c r="X899" s="222"/>
      <c r="Y899" s="213"/>
      <c r="Z899" s="213"/>
      <c r="AA899" s="213"/>
      <c r="AB899" s="213"/>
      <c r="AC899" s="213"/>
      <c r="AD899" s="213"/>
      <c r="AE899" s="213"/>
      <c r="AF899" s="213"/>
      <c r="AG899" s="213" t="s">
        <v>532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1" x14ac:dyDescent="0.2">
      <c r="A900" s="220"/>
      <c r="B900" s="221"/>
      <c r="C900" s="261" t="s">
        <v>2928</v>
      </c>
      <c r="D900" s="259"/>
      <c r="E900" s="260"/>
      <c r="F900" s="222"/>
      <c r="G900" s="222"/>
      <c r="H900" s="222"/>
      <c r="I900" s="222"/>
      <c r="J900" s="222"/>
      <c r="K900" s="222"/>
      <c r="L900" s="222"/>
      <c r="M900" s="222"/>
      <c r="N900" s="222"/>
      <c r="O900" s="222"/>
      <c r="P900" s="222"/>
      <c r="Q900" s="222"/>
      <c r="R900" s="222"/>
      <c r="S900" s="222"/>
      <c r="T900" s="222"/>
      <c r="U900" s="222"/>
      <c r="V900" s="222"/>
      <c r="W900" s="222"/>
      <c r="X900" s="222"/>
      <c r="Y900" s="213"/>
      <c r="Z900" s="213"/>
      <c r="AA900" s="213"/>
      <c r="AB900" s="213"/>
      <c r="AC900" s="213"/>
      <c r="AD900" s="213"/>
      <c r="AE900" s="213"/>
      <c r="AF900" s="213"/>
      <c r="AG900" s="213" t="s">
        <v>532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1" x14ac:dyDescent="0.2">
      <c r="A901" s="220"/>
      <c r="B901" s="221"/>
      <c r="C901" s="261" t="s">
        <v>1840</v>
      </c>
      <c r="D901" s="259"/>
      <c r="E901" s="260">
        <v>46</v>
      </c>
      <c r="F901" s="222"/>
      <c r="G901" s="222"/>
      <c r="H901" s="222"/>
      <c r="I901" s="222"/>
      <c r="J901" s="222"/>
      <c r="K901" s="222"/>
      <c r="L901" s="222"/>
      <c r="M901" s="222"/>
      <c r="N901" s="222"/>
      <c r="O901" s="222"/>
      <c r="P901" s="222"/>
      <c r="Q901" s="222"/>
      <c r="R901" s="222"/>
      <c r="S901" s="222"/>
      <c r="T901" s="222"/>
      <c r="U901" s="222"/>
      <c r="V901" s="222"/>
      <c r="W901" s="222"/>
      <c r="X901" s="222"/>
      <c r="Y901" s="213"/>
      <c r="Z901" s="213"/>
      <c r="AA901" s="213"/>
      <c r="AB901" s="213"/>
      <c r="AC901" s="213"/>
      <c r="AD901" s="213"/>
      <c r="AE901" s="213"/>
      <c r="AF901" s="213"/>
      <c r="AG901" s="213" t="s">
        <v>532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ht="22.5" outlineLevel="1" x14ac:dyDescent="0.2">
      <c r="A902" s="234">
        <v>250</v>
      </c>
      <c r="B902" s="235" t="s">
        <v>2938</v>
      </c>
      <c r="C902" s="253" t="s">
        <v>2939</v>
      </c>
      <c r="D902" s="236" t="s">
        <v>901</v>
      </c>
      <c r="E902" s="237">
        <v>7</v>
      </c>
      <c r="F902" s="238"/>
      <c r="G902" s="239">
        <f>ROUND(E902*F902,2)</f>
        <v>0</v>
      </c>
      <c r="H902" s="238"/>
      <c r="I902" s="239">
        <f>ROUND(E902*H902,2)</f>
        <v>0</v>
      </c>
      <c r="J902" s="238"/>
      <c r="K902" s="239">
        <f>ROUND(E902*J902,2)</f>
        <v>0</v>
      </c>
      <c r="L902" s="239">
        <v>21</v>
      </c>
      <c r="M902" s="239">
        <f>G902*(1+L902/100)</f>
        <v>0</v>
      </c>
      <c r="N902" s="239">
        <v>0</v>
      </c>
      <c r="O902" s="239">
        <f>ROUND(E902*N902,2)</f>
        <v>0</v>
      </c>
      <c r="P902" s="239">
        <v>0</v>
      </c>
      <c r="Q902" s="239">
        <f>ROUND(E902*P902,2)</f>
        <v>0</v>
      </c>
      <c r="R902" s="239"/>
      <c r="S902" s="239" t="s">
        <v>374</v>
      </c>
      <c r="T902" s="240" t="s">
        <v>375</v>
      </c>
      <c r="U902" s="222">
        <v>0</v>
      </c>
      <c r="V902" s="222">
        <f>ROUND(E902*U902,2)</f>
        <v>0</v>
      </c>
      <c r="W902" s="222"/>
      <c r="X902" s="222" t="s">
        <v>376</v>
      </c>
      <c r="Y902" s="213"/>
      <c r="Z902" s="213"/>
      <c r="AA902" s="213"/>
      <c r="AB902" s="213"/>
      <c r="AC902" s="213"/>
      <c r="AD902" s="213"/>
      <c r="AE902" s="213"/>
      <c r="AF902" s="213"/>
      <c r="AG902" s="213" t="s">
        <v>561</v>
      </c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ht="22.5" outlineLevel="1" x14ac:dyDescent="0.2">
      <c r="A903" s="220"/>
      <c r="B903" s="221"/>
      <c r="C903" s="261" t="s">
        <v>1874</v>
      </c>
      <c r="D903" s="259"/>
      <c r="E903" s="260"/>
      <c r="F903" s="222"/>
      <c r="G903" s="222"/>
      <c r="H903" s="222"/>
      <c r="I903" s="222"/>
      <c r="J903" s="222"/>
      <c r="K903" s="222"/>
      <c r="L903" s="222"/>
      <c r="M903" s="222"/>
      <c r="N903" s="222"/>
      <c r="O903" s="222"/>
      <c r="P903" s="222"/>
      <c r="Q903" s="222"/>
      <c r="R903" s="222"/>
      <c r="S903" s="222"/>
      <c r="T903" s="222"/>
      <c r="U903" s="222"/>
      <c r="V903" s="222"/>
      <c r="W903" s="222"/>
      <c r="X903" s="222"/>
      <c r="Y903" s="213"/>
      <c r="Z903" s="213"/>
      <c r="AA903" s="213"/>
      <c r="AB903" s="213"/>
      <c r="AC903" s="213"/>
      <c r="AD903" s="213"/>
      <c r="AE903" s="213"/>
      <c r="AF903" s="213"/>
      <c r="AG903" s="213" t="s">
        <v>532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ht="22.5" outlineLevel="1" x14ac:dyDescent="0.2">
      <c r="A904" s="220"/>
      <c r="B904" s="221"/>
      <c r="C904" s="261" t="s">
        <v>1875</v>
      </c>
      <c r="D904" s="259"/>
      <c r="E904" s="260"/>
      <c r="F904" s="222"/>
      <c r="G904" s="222"/>
      <c r="H904" s="222"/>
      <c r="I904" s="222"/>
      <c r="J904" s="222"/>
      <c r="K904" s="222"/>
      <c r="L904" s="222"/>
      <c r="M904" s="222"/>
      <c r="N904" s="222"/>
      <c r="O904" s="222"/>
      <c r="P904" s="222"/>
      <c r="Q904" s="222"/>
      <c r="R904" s="222"/>
      <c r="S904" s="222"/>
      <c r="T904" s="222"/>
      <c r="U904" s="222"/>
      <c r="V904" s="222"/>
      <c r="W904" s="222"/>
      <c r="X904" s="222"/>
      <c r="Y904" s="213"/>
      <c r="Z904" s="213"/>
      <c r="AA904" s="213"/>
      <c r="AB904" s="213"/>
      <c r="AC904" s="213"/>
      <c r="AD904" s="213"/>
      <c r="AE904" s="213"/>
      <c r="AF904" s="213"/>
      <c r="AG904" s="213" t="s">
        <v>532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1" x14ac:dyDescent="0.2">
      <c r="A905" s="220"/>
      <c r="B905" s="221"/>
      <c r="C905" s="261" t="s">
        <v>2937</v>
      </c>
      <c r="D905" s="259"/>
      <c r="E905" s="260"/>
      <c r="F905" s="222"/>
      <c r="G905" s="222"/>
      <c r="H905" s="222"/>
      <c r="I905" s="222"/>
      <c r="J905" s="222"/>
      <c r="K905" s="222"/>
      <c r="L905" s="222"/>
      <c r="M905" s="222"/>
      <c r="N905" s="222"/>
      <c r="O905" s="222"/>
      <c r="P905" s="222"/>
      <c r="Q905" s="222"/>
      <c r="R905" s="222"/>
      <c r="S905" s="222"/>
      <c r="T905" s="222"/>
      <c r="U905" s="222"/>
      <c r="V905" s="222"/>
      <c r="W905" s="222"/>
      <c r="X905" s="222"/>
      <c r="Y905" s="213"/>
      <c r="Z905" s="213"/>
      <c r="AA905" s="213"/>
      <c r="AB905" s="213"/>
      <c r="AC905" s="213"/>
      <c r="AD905" s="213"/>
      <c r="AE905" s="213"/>
      <c r="AF905" s="213"/>
      <c r="AG905" s="213" t="s">
        <v>532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outlineLevel="1" x14ac:dyDescent="0.2">
      <c r="A906" s="220"/>
      <c r="B906" s="221"/>
      <c r="C906" s="261" t="s">
        <v>2940</v>
      </c>
      <c r="D906" s="259"/>
      <c r="E906" s="260"/>
      <c r="F906" s="222"/>
      <c r="G906" s="222"/>
      <c r="H906" s="222"/>
      <c r="I906" s="222"/>
      <c r="J906" s="222"/>
      <c r="K906" s="222"/>
      <c r="L906" s="222"/>
      <c r="M906" s="222"/>
      <c r="N906" s="222"/>
      <c r="O906" s="222"/>
      <c r="P906" s="222"/>
      <c r="Q906" s="222"/>
      <c r="R906" s="222"/>
      <c r="S906" s="222"/>
      <c r="T906" s="222"/>
      <c r="U906" s="222"/>
      <c r="V906" s="222"/>
      <c r="W906" s="222"/>
      <c r="X906" s="222"/>
      <c r="Y906" s="213"/>
      <c r="Z906" s="213"/>
      <c r="AA906" s="213"/>
      <c r="AB906" s="213"/>
      <c r="AC906" s="213"/>
      <c r="AD906" s="213"/>
      <c r="AE906" s="213"/>
      <c r="AF906" s="213"/>
      <c r="AG906" s="213" t="s">
        <v>532</v>
      </c>
      <c r="AH906" s="213">
        <v>0</v>
      </c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1" x14ac:dyDescent="0.2">
      <c r="A907" s="220"/>
      <c r="B907" s="221"/>
      <c r="C907" s="261" t="s">
        <v>95</v>
      </c>
      <c r="D907" s="259"/>
      <c r="E907" s="260">
        <v>7</v>
      </c>
      <c r="F907" s="222"/>
      <c r="G907" s="222"/>
      <c r="H907" s="222"/>
      <c r="I907" s="222"/>
      <c r="J907" s="222"/>
      <c r="K907" s="222"/>
      <c r="L907" s="222"/>
      <c r="M907" s="222"/>
      <c r="N907" s="222"/>
      <c r="O907" s="222"/>
      <c r="P907" s="222"/>
      <c r="Q907" s="222"/>
      <c r="R907" s="222"/>
      <c r="S907" s="222"/>
      <c r="T907" s="222"/>
      <c r="U907" s="222"/>
      <c r="V907" s="222"/>
      <c r="W907" s="222"/>
      <c r="X907" s="222"/>
      <c r="Y907" s="213"/>
      <c r="Z907" s="213"/>
      <c r="AA907" s="213"/>
      <c r="AB907" s="213"/>
      <c r="AC907" s="213"/>
      <c r="AD907" s="213"/>
      <c r="AE907" s="213"/>
      <c r="AF907" s="213"/>
      <c r="AG907" s="213" t="s">
        <v>532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1" x14ac:dyDescent="0.2">
      <c r="A908" s="234">
        <v>251</v>
      </c>
      <c r="B908" s="235" t="s">
        <v>2941</v>
      </c>
      <c r="C908" s="253" t="s">
        <v>2942</v>
      </c>
      <c r="D908" s="236" t="s">
        <v>901</v>
      </c>
      <c r="E908" s="237">
        <v>2</v>
      </c>
      <c r="F908" s="238"/>
      <c r="G908" s="239">
        <f>ROUND(E908*F908,2)</f>
        <v>0</v>
      </c>
      <c r="H908" s="238"/>
      <c r="I908" s="239">
        <f>ROUND(E908*H908,2)</f>
        <v>0</v>
      </c>
      <c r="J908" s="238"/>
      <c r="K908" s="239">
        <f>ROUND(E908*J908,2)</f>
        <v>0</v>
      </c>
      <c r="L908" s="239">
        <v>21</v>
      </c>
      <c r="M908" s="239">
        <f>G908*(1+L908/100)</f>
        <v>0</v>
      </c>
      <c r="N908" s="239">
        <v>0</v>
      </c>
      <c r="O908" s="239">
        <f>ROUND(E908*N908,2)</f>
        <v>0</v>
      </c>
      <c r="P908" s="239">
        <v>0</v>
      </c>
      <c r="Q908" s="239">
        <f>ROUND(E908*P908,2)</f>
        <v>0</v>
      </c>
      <c r="R908" s="239"/>
      <c r="S908" s="239" t="s">
        <v>374</v>
      </c>
      <c r="T908" s="240" t="s">
        <v>375</v>
      </c>
      <c r="U908" s="222">
        <v>0</v>
      </c>
      <c r="V908" s="222">
        <f>ROUND(E908*U908,2)</f>
        <v>0</v>
      </c>
      <c r="W908" s="222"/>
      <c r="X908" s="222" t="s">
        <v>376</v>
      </c>
      <c r="Y908" s="213"/>
      <c r="Z908" s="213"/>
      <c r="AA908" s="213"/>
      <c r="AB908" s="213"/>
      <c r="AC908" s="213"/>
      <c r="AD908" s="213"/>
      <c r="AE908" s="213"/>
      <c r="AF908" s="213"/>
      <c r="AG908" s="213" t="s">
        <v>561</v>
      </c>
      <c r="AH908" s="213"/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ht="22.5" outlineLevel="1" x14ac:dyDescent="0.2">
      <c r="A909" s="220"/>
      <c r="B909" s="221"/>
      <c r="C909" s="261" t="s">
        <v>1874</v>
      </c>
      <c r="D909" s="259"/>
      <c r="E909" s="260"/>
      <c r="F909" s="222"/>
      <c r="G909" s="222"/>
      <c r="H909" s="222"/>
      <c r="I909" s="222"/>
      <c r="J909" s="222"/>
      <c r="K909" s="222"/>
      <c r="L909" s="222"/>
      <c r="M909" s="222"/>
      <c r="N909" s="222"/>
      <c r="O909" s="222"/>
      <c r="P909" s="222"/>
      <c r="Q909" s="222"/>
      <c r="R909" s="222"/>
      <c r="S909" s="222"/>
      <c r="T909" s="222"/>
      <c r="U909" s="222"/>
      <c r="V909" s="222"/>
      <c r="W909" s="222"/>
      <c r="X909" s="222"/>
      <c r="Y909" s="213"/>
      <c r="Z909" s="213"/>
      <c r="AA909" s="213"/>
      <c r="AB909" s="213"/>
      <c r="AC909" s="213"/>
      <c r="AD909" s="213"/>
      <c r="AE909" s="213"/>
      <c r="AF909" s="213"/>
      <c r="AG909" s="213" t="s">
        <v>532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ht="22.5" outlineLevel="1" x14ac:dyDescent="0.2">
      <c r="A910" s="220"/>
      <c r="B910" s="221"/>
      <c r="C910" s="261" t="s">
        <v>1875</v>
      </c>
      <c r="D910" s="259"/>
      <c r="E910" s="260"/>
      <c r="F910" s="222"/>
      <c r="G910" s="222"/>
      <c r="H910" s="222"/>
      <c r="I910" s="222"/>
      <c r="J910" s="222"/>
      <c r="K910" s="222"/>
      <c r="L910" s="222"/>
      <c r="M910" s="222"/>
      <c r="N910" s="222"/>
      <c r="O910" s="222"/>
      <c r="P910" s="222"/>
      <c r="Q910" s="222"/>
      <c r="R910" s="222"/>
      <c r="S910" s="222"/>
      <c r="T910" s="222"/>
      <c r="U910" s="222"/>
      <c r="V910" s="222"/>
      <c r="W910" s="222"/>
      <c r="X910" s="222"/>
      <c r="Y910" s="213"/>
      <c r="Z910" s="213"/>
      <c r="AA910" s="213"/>
      <c r="AB910" s="213"/>
      <c r="AC910" s="213"/>
      <c r="AD910" s="213"/>
      <c r="AE910" s="213"/>
      <c r="AF910" s="213"/>
      <c r="AG910" s="213" t="s">
        <v>532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1" x14ac:dyDescent="0.2">
      <c r="A911" s="220"/>
      <c r="B911" s="221"/>
      <c r="C911" s="261" t="s">
        <v>2937</v>
      </c>
      <c r="D911" s="259"/>
      <c r="E911" s="260"/>
      <c r="F911" s="222"/>
      <c r="G911" s="222"/>
      <c r="H911" s="222"/>
      <c r="I911" s="222"/>
      <c r="J911" s="222"/>
      <c r="K911" s="222"/>
      <c r="L911" s="222"/>
      <c r="M911" s="222"/>
      <c r="N911" s="222"/>
      <c r="O911" s="222"/>
      <c r="P911" s="222"/>
      <c r="Q911" s="222"/>
      <c r="R911" s="222"/>
      <c r="S911" s="222"/>
      <c r="T911" s="222"/>
      <c r="U911" s="222"/>
      <c r="V911" s="222"/>
      <c r="W911" s="222"/>
      <c r="X911" s="222"/>
      <c r="Y911" s="213"/>
      <c r="Z911" s="213"/>
      <c r="AA911" s="213"/>
      <c r="AB911" s="213"/>
      <c r="AC911" s="213"/>
      <c r="AD911" s="213"/>
      <c r="AE911" s="213"/>
      <c r="AF911" s="213"/>
      <c r="AG911" s="213" t="s">
        <v>532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1" x14ac:dyDescent="0.2">
      <c r="A912" s="220"/>
      <c r="B912" s="221"/>
      <c r="C912" s="261" t="s">
        <v>2943</v>
      </c>
      <c r="D912" s="259"/>
      <c r="E912" s="260"/>
      <c r="F912" s="222"/>
      <c r="G912" s="222"/>
      <c r="H912" s="222"/>
      <c r="I912" s="222"/>
      <c r="J912" s="222"/>
      <c r="K912" s="222"/>
      <c r="L912" s="222"/>
      <c r="M912" s="222"/>
      <c r="N912" s="222"/>
      <c r="O912" s="222"/>
      <c r="P912" s="222"/>
      <c r="Q912" s="222"/>
      <c r="R912" s="222"/>
      <c r="S912" s="222"/>
      <c r="T912" s="222"/>
      <c r="U912" s="222"/>
      <c r="V912" s="222"/>
      <c r="W912" s="222"/>
      <c r="X912" s="222"/>
      <c r="Y912" s="213"/>
      <c r="Z912" s="213"/>
      <c r="AA912" s="213"/>
      <c r="AB912" s="213"/>
      <c r="AC912" s="213"/>
      <c r="AD912" s="213"/>
      <c r="AE912" s="213"/>
      <c r="AF912" s="213"/>
      <c r="AG912" s="213" t="s">
        <v>532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1" x14ac:dyDescent="0.2">
      <c r="A913" s="220"/>
      <c r="B913" s="221"/>
      <c r="C913" s="261" t="s">
        <v>63</v>
      </c>
      <c r="D913" s="259"/>
      <c r="E913" s="260">
        <v>2</v>
      </c>
      <c r="F913" s="222"/>
      <c r="G913" s="222"/>
      <c r="H913" s="222"/>
      <c r="I913" s="222"/>
      <c r="J913" s="222"/>
      <c r="K913" s="222"/>
      <c r="L913" s="222"/>
      <c r="M913" s="222"/>
      <c r="N913" s="222"/>
      <c r="O913" s="222"/>
      <c r="P913" s="222"/>
      <c r="Q913" s="222"/>
      <c r="R913" s="222"/>
      <c r="S913" s="222"/>
      <c r="T913" s="222"/>
      <c r="U913" s="222"/>
      <c r="V913" s="222"/>
      <c r="W913" s="222"/>
      <c r="X913" s="222"/>
      <c r="Y913" s="213"/>
      <c r="Z913" s="213"/>
      <c r="AA913" s="213"/>
      <c r="AB913" s="213"/>
      <c r="AC913" s="213"/>
      <c r="AD913" s="213"/>
      <c r="AE913" s="213"/>
      <c r="AF913" s="213"/>
      <c r="AG913" s="213" t="s">
        <v>532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ht="22.5" outlineLevel="1" x14ac:dyDescent="0.2">
      <c r="A914" s="234">
        <v>252</v>
      </c>
      <c r="B914" s="235" t="s">
        <v>2944</v>
      </c>
      <c r="C914" s="253" t="s">
        <v>2945</v>
      </c>
      <c r="D914" s="236" t="s">
        <v>901</v>
      </c>
      <c r="E914" s="237">
        <v>4</v>
      </c>
      <c r="F914" s="238"/>
      <c r="G914" s="239">
        <f>ROUND(E914*F914,2)</f>
        <v>0</v>
      </c>
      <c r="H914" s="238"/>
      <c r="I914" s="239">
        <f>ROUND(E914*H914,2)</f>
        <v>0</v>
      </c>
      <c r="J914" s="238"/>
      <c r="K914" s="239">
        <f>ROUND(E914*J914,2)</f>
        <v>0</v>
      </c>
      <c r="L914" s="239">
        <v>21</v>
      </c>
      <c r="M914" s="239">
        <f>G914*(1+L914/100)</f>
        <v>0</v>
      </c>
      <c r="N914" s="239">
        <v>0</v>
      </c>
      <c r="O914" s="239">
        <f>ROUND(E914*N914,2)</f>
        <v>0</v>
      </c>
      <c r="P914" s="239">
        <v>0</v>
      </c>
      <c r="Q914" s="239">
        <f>ROUND(E914*P914,2)</f>
        <v>0</v>
      </c>
      <c r="R914" s="239"/>
      <c r="S914" s="239" t="s">
        <v>374</v>
      </c>
      <c r="T914" s="240" t="s">
        <v>375</v>
      </c>
      <c r="U914" s="222">
        <v>0</v>
      </c>
      <c r="V914" s="222">
        <f>ROUND(E914*U914,2)</f>
        <v>0</v>
      </c>
      <c r="W914" s="222"/>
      <c r="X914" s="222" t="s">
        <v>376</v>
      </c>
      <c r="Y914" s="213"/>
      <c r="Z914" s="213"/>
      <c r="AA914" s="213"/>
      <c r="AB914" s="213"/>
      <c r="AC914" s="213"/>
      <c r="AD914" s="213"/>
      <c r="AE914" s="213"/>
      <c r="AF914" s="213"/>
      <c r="AG914" s="213" t="s">
        <v>561</v>
      </c>
      <c r="AH914" s="213"/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ht="22.5" outlineLevel="1" x14ac:dyDescent="0.2">
      <c r="A915" s="220"/>
      <c r="B915" s="221"/>
      <c r="C915" s="261" t="s">
        <v>1874</v>
      </c>
      <c r="D915" s="259"/>
      <c r="E915" s="260"/>
      <c r="F915" s="222"/>
      <c r="G915" s="222"/>
      <c r="H915" s="222"/>
      <c r="I915" s="222"/>
      <c r="J915" s="222"/>
      <c r="K915" s="222"/>
      <c r="L915" s="222"/>
      <c r="M915" s="222"/>
      <c r="N915" s="222"/>
      <c r="O915" s="222"/>
      <c r="P915" s="222"/>
      <c r="Q915" s="222"/>
      <c r="R915" s="222"/>
      <c r="S915" s="222"/>
      <c r="T915" s="222"/>
      <c r="U915" s="222"/>
      <c r="V915" s="222"/>
      <c r="W915" s="222"/>
      <c r="X915" s="222"/>
      <c r="Y915" s="213"/>
      <c r="Z915" s="213"/>
      <c r="AA915" s="213"/>
      <c r="AB915" s="213"/>
      <c r="AC915" s="213"/>
      <c r="AD915" s="213"/>
      <c r="AE915" s="213"/>
      <c r="AF915" s="213"/>
      <c r="AG915" s="213" t="s">
        <v>532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ht="22.5" outlineLevel="1" x14ac:dyDescent="0.2">
      <c r="A916" s="220"/>
      <c r="B916" s="221"/>
      <c r="C916" s="261" t="s">
        <v>1875</v>
      </c>
      <c r="D916" s="259"/>
      <c r="E916" s="260"/>
      <c r="F916" s="222"/>
      <c r="G916" s="222"/>
      <c r="H916" s="222"/>
      <c r="I916" s="222"/>
      <c r="J916" s="222"/>
      <c r="K916" s="222"/>
      <c r="L916" s="222"/>
      <c r="M916" s="222"/>
      <c r="N916" s="222"/>
      <c r="O916" s="222"/>
      <c r="P916" s="222"/>
      <c r="Q916" s="222"/>
      <c r="R916" s="222"/>
      <c r="S916" s="222"/>
      <c r="T916" s="222"/>
      <c r="U916" s="222"/>
      <c r="V916" s="222"/>
      <c r="W916" s="222"/>
      <c r="X916" s="222"/>
      <c r="Y916" s="213"/>
      <c r="Z916" s="213"/>
      <c r="AA916" s="213"/>
      <c r="AB916" s="213"/>
      <c r="AC916" s="213"/>
      <c r="AD916" s="213"/>
      <c r="AE916" s="213"/>
      <c r="AF916" s="213"/>
      <c r="AG916" s="213" t="s">
        <v>532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1" x14ac:dyDescent="0.2">
      <c r="A917" s="220"/>
      <c r="B917" s="221"/>
      <c r="C917" s="261" t="s">
        <v>2937</v>
      </c>
      <c r="D917" s="259"/>
      <c r="E917" s="260"/>
      <c r="F917" s="222"/>
      <c r="G917" s="222"/>
      <c r="H917" s="222"/>
      <c r="I917" s="222"/>
      <c r="J917" s="222"/>
      <c r="K917" s="222"/>
      <c r="L917" s="222"/>
      <c r="M917" s="222"/>
      <c r="N917" s="222"/>
      <c r="O917" s="222"/>
      <c r="P917" s="222"/>
      <c r="Q917" s="222"/>
      <c r="R917" s="222"/>
      <c r="S917" s="222"/>
      <c r="T917" s="222"/>
      <c r="U917" s="222"/>
      <c r="V917" s="222"/>
      <c r="W917" s="222"/>
      <c r="X917" s="222"/>
      <c r="Y917" s="213"/>
      <c r="Z917" s="213"/>
      <c r="AA917" s="213"/>
      <c r="AB917" s="213"/>
      <c r="AC917" s="213"/>
      <c r="AD917" s="213"/>
      <c r="AE917" s="213"/>
      <c r="AF917" s="213"/>
      <c r="AG917" s="213" t="s">
        <v>532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1" x14ac:dyDescent="0.2">
      <c r="A918" s="220"/>
      <c r="B918" s="221"/>
      <c r="C918" s="261" t="s">
        <v>2946</v>
      </c>
      <c r="D918" s="259"/>
      <c r="E918" s="260"/>
      <c r="F918" s="222"/>
      <c r="G918" s="222"/>
      <c r="H918" s="222"/>
      <c r="I918" s="222"/>
      <c r="J918" s="222"/>
      <c r="K918" s="222"/>
      <c r="L918" s="222"/>
      <c r="M918" s="222"/>
      <c r="N918" s="222"/>
      <c r="O918" s="222"/>
      <c r="P918" s="222"/>
      <c r="Q918" s="222"/>
      <c r="R918" s="222"/>
      <c r="S918" s="222"/>
      <c r="T918" s="222"/>
      <c r="U918" s="222"/>
      <c r="V918" s="222"/>
      <c r="W918" s="222"/>
      <c r="X918" s="222"/>
      <c r="Y918" s="213"/>
      <c r="Z918" s="213"/>
      <c r="AA918" s="213"/>
      <c r="AB918" s="213"/>
      <c r="AC918" s="213"/>
      <c r="AD918" s="213"/>
      <c r="AE918" s="213"/>
      <c r="AF918" s="213"/>
      <c r="AG918" s="213" t="s">
        <v>532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1" x14ac:dyDescent="0.2">
      <c r="A919" s="220"/>
      <c r="B919" s="221"/>
      <c r="C919" s="261" t="s">
        <v>250</v>
      </c>
      <c r="D919" s="259"/>
      <c r="E919" s="260">
        <v>4</v>
      </c>
      <c r="F919" s="222"/>
      <c r="G919" s="222"/>
      <c r="H919" s="222"/>
      <c r="I919" s="222"/>
      <c r="J919" s="222"/>
      <c r="K919" s="222"/>
      <c r="L919" s="222"/>
      <c r="M919" s="222"/>
      <c r="N919" s="222"/>
      <c r="O919" s="222"/>
      <c r="P919" s="222"/>
      <c r="Q919" s="222"/>
      <c r="R919" s="222"/>
      <c r="S919" s="222"/>
      <c r="T919" s="222"/>
      <c r="U919" s="222"/>
      <c r="V919" s="222"/>
      <c r="W919" s="222"/>
      <c r="X919" s="222"/>
      <c r="Y919" s="213"/>
      <c r="Z919" s="213"/>
      <c r="AA919" s="213"/>
      <c r="AB919" s="213"/>
      <c r="AC919" s="213"/>
      <c r="AD919" s="213"/>
      <c r="AE919" s="213"/>
      <c r="AF919" s="213"/>
      <c r="AG919" s="213" t="s">
        <v>532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ht="22.5" outlineLevel="1" x14ac:dyDescent="0.2">
      <c r="A920" s="234">
        <v>253</v>
      </c>
      <c r="B920" s="235" t="s">
        <v>2947</v>
      </c>
      <c r="C920" s="253" t="s">
        <v>2948</v>
      </c>
      <c r="D920" s="236" t="s">
        <v>901</v>
      </c>
      <c r="E920" s="237">
        <v>2</v>
      </c>
      <c r="F920" s="238"/>
      <c r="G920" s="239">
        <f>ROUND(E920*F920,2)</f>
        <v>0</v>
      </c>
      <c r="H920" s="238"/>
      <c r="I920" s="239">
        <f>ROUND(E920*H920,2)</f>
        <v>0</v>
      </c>
      <c r="J920" s="238"/>
      <c r="K920" s="239">
        <f>ROUND(E920*J920,2)</f>
        <v>0</v>
      </c>
      <c r="L920" s="239">
        <v>21</v>
      </c>
      <c r="M920" s="239">
        <f>G920*(1+L920/100)</f>
        <v>0</v>
      </c>
      <c r="N920" s="239">
        <v>0</v>
      </c>
      <c r="O920" s="239">
        <f>ROUND(E920*N920,2)</f>
        <v>0</v>
      </c>
      <c r="P920" s="239">
        <v>0</v>
      </c>
      <c r="Q920" s="239">
        <f>ROUND(E920*P920,2)</f>
        <v>0</v>
      </c>
      <c r="R920" s="239"/>
      <c r="S920" s="239" t="s">
        <v>374</v>
      </c>
      <c r="T920" s="240" t="s">
        <v>375</v>
      </c>
      <c r="U920" s="222">
        <v>0</v>
      </c>
      <c r="V920" s="222">
        <f>ROUND(E920*U920,2)</f>
        <v>0</v>
      </c>
      <c r="W920" s="222"/>
      <c r="X920" s="222" t="s">
        <v>376</v>
      </c>
      <c r="Y920" s="213"/>
      <c r="Z920" s="213"/>
      <c r="AA920" s="213"/>
      <c r="AB920" s="213"/>
      <c r="AC920" s="213"/>
      <c r="AD920" s="213"/>
      <c r="AE920" s="213"/>
      <c r="AF920" s="213"/>
      <c r="AG920" s="213" t="s">
        <v>561</v>
      </c>
      <c r="AH920" s="213"/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ht="22.5" outlineLevel="1" x14ac:dyDescent="0.2">
      <c r="A921" s="220"/>
      <c r="B921" s="221"/>
      <c r="C921" s="261" t="s">
        <v>1874</v>
      </c>
      <c r="D921" s="259"/>
      <c r="E921" s="260"/>
      <c r="F921" s="222"/>
      <c r="G921" s="222"/>
      <c r="H921" s="222"/>
      <c r="I921" s="222"/>
      <c r="J921" s="222"/>
      <c r="K921" s="222"/>
      <c r="L921" s="222"/>
      <c r="M921" s="222"/>
      <c r="N921" s="222"/>
      <c r="O921" s="222"/>
      <c r="P921" s="222"/>
      <c r="Q921" s="222"/>
      <c r="R921" s="222"/>
      <c r="S921" s="222"/>
      <c r="T921" s="222"/>
      <c r="U921" s="222"/>
      <c r="V921" s="222"/>
      <c r="W921" s="222"/>
      <c r="X921" s="222"/>
      <c r="Y921" s="213"/>
      <c r="Z921" s="213"/>
      <c r="AA921" s="213"/>
      <c r="AB921" s="213"/>
      <c r="AC921" s="213"/>
      <c r="AD921" s="213"/>
      <c r="AE921" s="213"/>
      <c r="AF921" s="213"/>
      <c r="AG921" s="213" t="s">
        <v>532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ht="22.5" outlineLevel="1" x14ac:dyDescent="0.2">
      <c r="A922" s="220"/>
      <c r="B922" s="221"/>
      <c r="C922" s="261" t="s">
        <v>1875</v>
      </c>
      <c r="D922" s="259"/>
      <c r="E922" s="260"/>
      <c r="F922" s="222"/>
      <c r="G922" s="222"/>
      <c r="H922" s="222"/>
      <c r="I922" s="222"/>
      <c r="J922" s="222"/>
      <c r="K922" s="222"/>
      <c r="L922" s="222"/>
      <c r="M922" s="222"/>
      <c r="N922" s="222"/>
      <c r="O922" s="222"/>
      <c r="P922" s="222"/>
      <c r="Q922" s="222"/>
      <c r="R922" s="222"/>
      <c r="S922" s="222"/>
      <c r="T922" s="222"/>
      <c r="U922" s="222"/>
      <c r="V922" s="222"/>
      <c r="W922" s="222"/>
      <c r="X922" s="222"/>
      <c r="Y922" s="213"/>
      <c r="Z922" s="213"/>
      <c r="AA922" s="213"/>
      <c r="AB922" s="213"/>
      <c r="AC922" s="213"/>
      <c r="AD922" s="213"/>
      <c r="AE922" s="213"/>
      <c r="AF922" s="213"/>
      <c r="AG922" s="213" t="s">
        <v>532</v>
      </c>
      <c r="AH922" s="213">
        <v>0</v>
      </c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1" x14ac:dyDescent="0.2">
      <c r="A923" s="220"/>
      <c r="B923" s="221"/>
      <c r="C923" s="261" t="s">
        <v>2937</v>
      </c>
      <c r="D923" s="259"/>
      <c r="E923" s="260"/>
      <c r="F923" s="222"/>
      <c r="G923" s="222"/>
      <c r="H923" s="222"/>
      <c r="I923" s="222"/>
      <c r="J923" s="222"/>
      <c r="K923" s="222"/>
      <c r="L923" s="222"/>
      <c r="M923" s="222"/>
      <c r="N923" s="222"/>
      <c r="O923" s="222"/>
      <c r="P923" s="222"/>
      <c r="Q923" s="222"/>
      <c r="R923" s="222"/>
      <c r="S923" s="222"/>
      <c r="T923" s="222"/>
      <c r="U923" s="222"/>
      <c r="V923" s="222"/>
      <c r="W923" s="222"/>
      <c r="X923" s="222"/>
      <c r="Y923" s="213"/>
      <c r="Z923" s="213"/>
      <c r="AA923" s="213"/>
      <c r="AB923" s="213"/>
      <c r="AC923" s="213"/>
      <c r="AD923" s="213"/>
      <c r="AE923" s="213"/>
      <c r="AF923" s="213"/>
      <c r="AG923" s="213" t="s">
        <v>532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1" x14ac:dyDescent="0.2">
      <c r="A924" s="220"/>
      <c r="B924" s="221"/>
      <c r="C924" s="261" t="s">
        <v>2943</v>
      </c>
      <c r="D924" s="259"/>
      <c r="E924" s="260"/>
      <c r="F924" s="222"/>
      <c r="G924" s="222"/>
      <c r="H924" s="222"/>
      <c r="I924" s="222"/>
      <c r="J924" s="222"/>
      <c r="K924" s="222"/>
      <c r="L924" s="222"/>
      <c r="M924" s="222"/>
      <c r="N924" s="222"/>
      <c r="O924" s="222"/>
      <c r="P924" s="222"/>
      <c r="Q924" s="222"/>
      <c r="R924" s="222"/>
      <c r="S924" s="222"/>
      <c r="T924" s="222"/>
      <c r="U924" s="222"/>
      <c r="V924" s="222"/>
      <c r="W924" s="222"/>
      <c r="X924" s="222"/>
      <c r="Y924" s="213"/>
      <c r="Z924" s="213"/>
      <c r="AA924" s="213"/>
      <c r="AB924" s="213"/>
      <c r="AC924" s="213"/>
      <c r="AD924" s="213"/>
      <c r="AE924" s="213"/>
      <c r="AF924" s="213"/>
      <c r="AG924" s="213" t="s">
        <v>532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1" x14ac:dyDescent="0.2">
      <c r="A925" s="220"/>
      <c r="B925" s="221"/>
      <c r="C925" s="261" t="s">
        <v>63</v>
      </c>
      <c r="D925" s="259"/>
      <c r="E925" s="260">
        <v>2</v>
      </c>
      <c r="F925" s="222"/>
      <c r="G925" s="222"/>
      <c r="H925" s="222"/>
      <c r="I925" s="222"/>
      <c r="J925" s="222"/>
      <c r="K925" s="222"/>
      <c r="L925" s="222"/>
      <c r="M925" s="222"/>
      <c r="N925" s="222"/>
      <c r="O925" s="222"/>
      <c r="P925" s="222"/>
      <c r="Q925" s="222"/>
      <c r="R925" s="222"/>
      <c r="S925" s="222"/>
      <c r="T925" s="222"/>
      <c r="U925" s="222"/>
      <c r="V925" s="222"/>
      <c r="W925" s="222"/>
      <c r="X925" s="222"/>
      <c r="Y925" s="213"/>
      <c r="Z925" s="213"/>
      <c r="AA925" s="213"/>
      <c r="AB925" s="213"/>
      <c r="AC925" s="213"/>
      <c r="AD925" s="213"/>
      <c r="AE925" s="213"/>
      <c r="AF925" s="213"/>
      <c r="AG925" s="213" t="s">
        <v>532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outlineLevel="1" x14ac:dyDescent="0.2">
      <c r="A926" s="234">
        <v>254</v>
      </c>
      <c r="B926" s="235" t="s">
        <v>2949</v>
      </c>
      <c r="C926" s="253" t="s">
        <v>2950</v>
      </c>
      <c r="D926" s="236" t="s">
        <v>901</v>
      </c>
      <c r="E926" s="237">
        <v>4</v>
      </c>
      <c r="F926" s="238"/>
      <c r="G926" s="239">
        <f>ROUND(E926*F926,2)</f>
        <v>0</v>
      </c>
      <c r="H926" s="238"/>
      <c r="I926" s="239">
        <f>ROUND(E926*H926,2)</f>
        <v>0</v>
      </c>
      <c r="J926" s="238"/>
      <c r="K926" s="239">
        <f>ROUND(E926*J926,2)</f>
        <v>0</v>
      </c>
      <c r="L926" s="239">
        <v>21</v>
      </c>
      <c r="M926" s="239">
        <f>G926*(1+L926/100)</f>
        <v>0</v>
      </c>
      <c r="N926" s="239">
        <v>0</v>
      </c>
      <c r="O926" s="239">
        <f>ROUND(E926*N926,2)</f>
        <v>0</v>
      </c>
      <c r="P926" s="239">
        <v>0</v>
      </c>
      <c r="Q926" s="239">
        <f>ROUND(E926*P926,2)</f>
        <v>0</v>
      </c>
      <c r="R926" s="239"/>
      <c r="S926" s="239" t="s">
        <v>374</v>
      </c>
      <c r="T926" s="240" t="s">
        <v>375</v>
      </c>
      <c r="U926" s="222">
        <v>0</v>
      </c>
      <c r="V926" s="222">
        <f>ROUND(E926*U926,2)</f>
        <v>0</v>
      </c>
      <c r="W926" s="222"/>
      <c r="X926" s="222" t="s">
        <v>376</v>
      </c>
      <c r="Y926" s="213"/>
      <c r="Z926" s="213"/>
      <c r="AA926" s="213"/>
      <c r="AB926" s="213"/>
      <c r="AC926" s="213"/>
      <c r="AD926" s="213"/>
      <c r="AE926" s="213"/>
      <c r="AF926" s="213"/>
      <c r="AG926" s="213" t="s">
        <v>561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ht="22.5" outlineLevel="1" x14ac:dyDescent="0.2">
      <c r="A927" s="220"/>
      <c r="B927" s="221"/>
      <c r="C927" s="261" t="s">
        <v>1874</v>
      </c>
      <c r="D927" s="259"/>
      <c r="E927" s="260"/>
      <c r="F927" s="222"/>
      <c r="G927" s="222"/>
      <c r="H927" s="222"/>
      <c r="I927" s="222"/>
      <c r="J927" s="222"/>
      <c r="K927" s="222"/>
      <c r="L927" s="222"/>
      <c r="M927" s="222"/>
      <c r="N927" s="222"/>
      <c r="O927" s="222"/>
      <c r="P927" s="222"/>
      <c r="Q927" s="222"/>
      <c r="R927" s="222"/>
      <c r="S927" s="222"/>
      <c r="T927" s="222"/>
      <c r="U927" s="222"/>
      <c r="V927" s="222"/>
      <c r="W927" s="222"/>
      <c r="X927" s="222"/>
      <c r="Y927" s="213"/>
      <c r="Z927" s="213"/>
      <c r="AA927" s="213"/>
      <c r="AB927" s="213"/>
      <c r="AC927" s="213"/>
      <c r="AD927" s="213"/>
      <c r="AE927" s="213"/>
      <c r="AF927" s="213"/>
      <c r="AG927" s="213" t="s">
        <v>532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22.5" outlineLevel="1" x14ac:dyDescent="0.2">
      <c r="A928" s="220"/>
      <c r="B928" s="221"/>
      <c r="C928" s="261" t="s">
        <v>1875</v>
      </c>
      <c r="D928" s="259"/>
      <c r="E928" s="260"/>
      <c r="F928" s="222"/>
      <c r="G928" s="222"/>
      <c r="H928" s="222"/>
      <c r="I928" s="222"/>
      <c r="J928" s="222"/>
      <c r="K928" s="222"/>
      <c r="L928" s="222"/>
      <c r="M928" s="222"/>
      <c r="N928" s="222"/>
      <c r="O928" s="222"/>
      <c r="P928" s="222"/>
      <c r="Q928" s="222"/>
      <c r="R928" s="222"/>
      <c r="S928" s="222"/>
      <c r="T928" s="222"/>
      <c r="U928" s="222"/>
      <c r="V928" s="222"/>
      <c r="W928" s="222"/>
      <c r="X928" s="222"/>
      <c r="Y928" s="213"/>
      <c r="Z928" s="213"/>
      <c r="AA928" s="213"/>
      <c r="AB928" s="213"/>
      <c r="AC928" s="213"/>
      <c r="AD928" s="213"/>
      <c r="AE928" s="213"/>
      <c r="AF928" s="213"/>
      <c r="AG928" s="213" t="s">
        <v>532</v>
      </c>
      <c r="AH928" s="213">
        <v>0</v>
      </c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1" x14ac:dyDescent="0.2">
      <c r="A929" s="220"/>
      <c r="B929" s="221"/>
      <c r="C929" s="261" t="s">
        <v>2937</v>
      </c>
      <c r="D929" s="259"/>
      <c r="E929" s="260"/>
      <c r="F929" s="222"/>
      <c r="G929" s="222"/>
      <c r="H929" s="222"/>
      <c r="I929" s="222"/>
      <c r="J929" s="222"/>
      <c r="K929" s="222"/>
      <c r="L929" s="222"/>
      <c r="M929" s="222"/>
      <c r="N929" s="222"/>
      <c r="O929" s="222"/>
      <c r="P929" s="222"/>
      <c r="Q929" s="222"/>
      <c r="R929" s="222"/>
      <c r="S929" s="222"/>
      <c r="T929" s="222"/>
      <c r="U929" s="222"/>
      <c r="V929" s="222"/>
      <c r="W929" s="222"/>
      <c r="X929" s="222"/>
      <c r="Y929" s="213"/>
      <c r="Z929" s="213"/>
      <c r="AA929" s="213"/>
      <c r="AB929" s="213"/>
      <c r="AC929" s="213"/>
      <c r="AD929" s="213"/>
      <c r="AE929" s="213"/>
      <c r="AF929" s="213"/>
      <c r="AG929" s="213" t="s">
        <v>532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1" x14ac:dyDescent="0.2">
      <c r="A930" s="220"/>
      <c r="B930" s="221"/>
      <c r="C930" s="261" t="s">
        <v>2946</v>
      </c>
      <c r="D930" s="259"/>
      <c r="E930" s="260"/>
      <c r="F930" s="222"/>
      <c r="G930" s="222"/>
      <c r="H930" s="222"/>
      <c r="I930" s="222"/>
      <c r="J930" s="222"/>
      <c r="K930" s="222"/>
      <c r="L930" s="222"/>
      <c r="M930" s="222"/>
      <c r="N930" s="222"/>
      <c r="O930" s="222"/>
      <c r="P930" s="222"/>
      <c r="Q930" s="222"/>
      <c r="R930" s="222"/>
      <c r="S930" s="222"/>
      <c r="T930" s="222"/>
      <c r="U930" s="222"/>
      <c r="V930" s="222"/>
      <c r="W930" s="222"/>
      <c r="X930" s="222"/>
      <c r="Y930" s="213"/>
      <c r="Z930" s="213"/>
      <c r="AA930" s="213"/>
      <c r="AB930" s="213"/>
      <c r="AC930" s="213"/>
      <c r="AD930" s="213"/>
      <c r="AE930" s="213"/>
      <c r="AF930" s="213"/>
      <c r="AG930" s="213" t="s">
        <v>532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1" x14ac:dyDescent="0.2">
      <c r="A931" s="220"/>
      <c r="B931" s="221"/>
      <c r="C931" s="261" t="s">
        <v>250</v>
      </c>
      <c r="D931" s="259"/>
      <c r="E931" s="260">
        <v>4</v>
      </c>
      <c r="F931" s="222"/>
      <c r="G931" s="222"/>
      <c r="H931" s="222"/>
      <c r="I931" s="222"/>
      <c r="J931" s="222"/>
      <c r="K931" s="222"/>
      <c r="L931" s="222"/>
      <c r="M931" s="222"/>
      <c r="N931" s="222"/>
      <c r="O931" s="222"/>
      <c r="P931" s="222"/>
      <c r="Q931" s="222"/>
      <c r="R931" s="222"/>
      <c r="S931" s="222"/>
      <c r="T931" s="222"/>
      <c r="U931" s="222"/>
      <c r="V931" s="222"/>
      <c r="W931" s="222"/>
      <c r="X931" s="222"/>
      <c r="Y931" s="213"/>
      <c r="Z931" s="213"/>
      <c r="AA931" s="213"/>
      <c r="AB931" s="213"/>
      <c r="AC931" s="213"/>
      <c r="AD931" s="213"/>
      <c r="AE931" s="213"/>
      <c r="AF931" s="213"/>
      <c r="AG931" s="213" t="s">
        <v>532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ht="22.5" outlineLevel="1" x14ac:dyDescent="0.2">
      <c r="A932" s="234">
        <v>255</v>
      </c>
      <c r="B932" s="235" t="s">
        <v>2951</v>
      </c>
      <c r="C932" s="253" t="s">
        <v>2952</v>
      </c>
      <c r="D932" s="236" t="s">
        <v>901</v>
      </c>
      <c r="E932" s="237">
        <v>1</v>
      </c>
      <c r="F932" s="238"/>
      <c r="G932" s="239">
        <f>ROUND(E932*F932,2)</f>
        <v>0</v>
      </c>
      <c r="H932" s="238"/>
      <c r="I932" s="239">
        <f>ROUND(E932*H932,2)</f>
        <v>0</v>
      </c>
      <c r="J932" s="238"/>
      <c r="K932" s="239">
        <f>ROUND(E932*J932,2)</f>
        <v>0</v>
      </c>
      <c r="L932" s="239">
        <v>21</v>
      </c>
      <c r="M932" s="239">
        <f>G932*(1+L932/100)</f>
        <v>0</v>
      </c>
      <c r="N932" s="239">
        <v>0</v>
      </c>
      <c r="O932" s="239">
        <f>ROUND(E932*N932,2)</f>
        <v>0</v>
      </c>
      <c r="P932" s="239">
        <v>0</v>
      </c>
      <c r="Q932" s="239">
        <f>ROUND(E932*P932,2)</f>
        <v>0</v>
      </c>
      <c r="R932" s="239"/>
      <c r="S932" s="239" t="s">
        <v>374</v>
      </c>
      <c r="T932" s="240" t="s">
        <v>375</v>
      </c>
      <c r="U932" s="222">
        <v>0</v>
      </c>
      <c r="V932" s="222">
        <f>ROUND(E932*U932,2)</f>
        <v>0</v>
      </c>
      <c r="W932" s="222"/>
      <c r="X932" s="222" t="s">
        <v>376</v>
      </c>
      <c r="Y932" s="213"/>
      <c r="Z932" s="213"/>
      <c r="AA932" s="213"/>
      <c r="AB932" s="213"/>
      <c r="AC932" s="213"/>
      <c r="AD932" s="213"/>
      <c r="AE932" s="213"/>
      <c r="AF932" s="213"/>
      <c r="AG932" s="213" t="s">
        <v>561</v>
      </c>
      <c r="AH932" s="213"/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ht="22.5" outlineLevel="1" x14ac:dyDescent="0.2">
      <c r="A933" s="220"/>
      <c r="B933" s="221"/>
      <c r="C933" s="261" t="s">
        <v>1874</v>
      </c>
      <c r="D933" s="259"/>
      <c r="E933" s="260"/>
      <c r="F933" s="222"/>
      <c r="G933" s="222"/>
      <c r="H933" s="222"/>
      <c r="I933" s="222"/>
      <c r="J933" s="222"/>
      <c r="K933" s="222"/>
      <c r="L933" s="222"/>
      <c r="M933" s="222"/>
      <c r="N933" s="222"/>
      <c r="O933" s="222"/>
      <c r="P933" s="222"/>
      <c r="Q933" s="222"/>
      <c r="R933" s="222"/>
      <c r="S933" s="222"/>
      <c r="T933" s="222"/>
      <c r="U933" s="222"/>
      <c r="V933" s="222"/>
      <c r="W933" s="222"/>
      <c r="X933" s="222"/>
      <c r="Y933" s="213"/>
      <c r="Z933" s="213"/>
      <c r="AA933" s="213"/>
      <c r="AB933" s="213"/>
      <c r="AC933" s="213"/>
      <c r="AD933" s="213"/>
      <c r="AE933" s="213"/>
      <c r="AF933" s="213"/>
      <c r="AG933" s="213" t="s">
        <v>532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ht="22.5" outlineLevel="1" x14ac:dyDescent="0.2">
      <c r="A934" s="220"/>
      <c r="B934" s="221"/>
      <c r="C934" s="261" t="s">
        <v>1875</v>
      </c>
      <c r="D934" s="259"/>
      <c r="E934" s="260"/>
      <c r="F934" s="222"/>
      <c r="G934" s="222"/>
      <c r="H934" s="222"/>
      <c r="I934" s="222"/>
      <c r="J934" s="222"/>
      <c r="K934" s="222"/>
      <c r="L934" s="222"/>
      <c r="M934" s="222"/>
      <c r="N934" s="222"/>
      <c r="O934" s="222"/>
      <c r="P934" s="222"/>
      <c r="Q934" s="222"/>
      <c r="R934" s="222"/>
      <c r="S934" s="222"/>
      <c r="T934" s="222"/>
      <c r="U934" s="222"/>
      <c r="V934" s="222"/>
      <c r="W934" s="222"/>
      <c r="X934" s="222"/>
      <c r="Y934" s="213"/>
      <c r="Z934" s="213"/>
      <c r="AA934" s="213"/>
      <c r="AB934" s="213"/>
      <c r="AC934" s="213"/>
      <c r="AD934" s="213"/>
      <c r="AE934" s="213"/>
      <c r="AF934" s="213"/>
      <c r="AG934" s="213" t="s">
        <v>532</v>
      </c>
      <c r="AH934" s="213">
        <v>0</v>
      </c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1" x14ac:dyDescent="0.2">
      <c r="A935" s="220"/>
      <c r="B935" s="221"/>
      <c r="C935" s="261" t="s">
        <v>2937</v>
      </c>
      <c r="D935" s="259"/>
      <c r="E935" s="260"/>
      <c r="F935" s="222"/>
      <c r="G935" s="222"/>
      <c r="H935" s="222"/>
      <c r="I935" s="222"/>
      <c r="J935" s="222"/>
      <c r="K935" s="222"/>
      <c r="L935" s="222"/>
      <c r="M935" s="222"/>
      <c r="N935" s="222"/>
      <c r="O935" s="222"/>
      <c r="P935" s="222"/>
      <c r="Q935" s="222"/>
      <c r="R935" s="222"/>
      <c r="S935" s="222"/>
      <c r="T935" s="222"/>
      <c r="U935" s="222"/>
      <c r="V935" s="222"/>
      <c r="W935" s="222"/>
      <c r="X935" s="222"/>
      <c r="Y935" s="213"/>
      <c r="Z935" s="213"/>
      <c r="AA935" s="213"/>
      <c r="AB935" s="213"/>
      <c r="AC935" s="213"/>
      <c r="AD935" s="213"/>
      <c r="AE935" s="213"/>
      <c r="AF935" s="213"/>
      <c r="AG935" s="213" t="s">
        <v>532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1" x14ac:dyDescent="0.2">
      <c r="A936" s="220"/>
      <c r="B936" s="221"/>
      <c r="C936" s="261" t="s">
        <v>2953</v>
      </c>
      <c r="D936" s="259"/>
      <c r="E936" s="260"/>
      <c r="F936" s="222"/>
      <c r="G936" s="222"/>
      <c r="H936" s="222"/>
      <c r="I936" s="222"/>
      <c r="J936" s="222"/>
      <c r="K936" s="222"/>
      <c r="L936" s="222"/>
      <c r="M936" s="222"/>
      <c r="N936" s="222"/>
      <c r="O936" s="222"/>
      <c r="P936" s="222"/>
      <c r="Q936" s="222"/>
      <c r="R936" s="222"/>
      <c r="S936" s="222"/>
      <c r="T936" s="222"/>
      <c r="U936" s="222"/>
      <c r="V936" s="222"/>
      <c r="W936" s="222"/>
      <c r="X936" s="222"/>
      <c r="Y936" s="213"/>
      <c r="Z936" s="213"/>
      <c r="AA936" s="213"/>
      <c r="AB936" s="213"/>
      <c r="AC936" s="213"/>
      <c r="AD936" s="213"/>
      <c r="AE936" s="213"/>
      <c r="AF936" s="213"/>
      <c r="AG936" s="213" t="s">
        <v>532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1" x14ac:dyDescent="0.2">
      <c r="A937" s="220"/>
      <c r="B937" s="221"/>
      <c r="C937" s="261" t="s">
        <v>244</v>
      </c>
      <c r="D937" s="259"/>
      <c r="E937" s="260">
        <v>1</v>
      </c>
      <c r="F937" s="222"/>
      <c r="G937" s="222"/>
      <c r="H937" s="222"/>
      <c r="I937" s="222"/>
      <c r="J937" s="222"/>
      <c r="K937" s="222"/>
      <c r="L937" s="222"/>
      <c r="M937" s="222"/>
      <c r="N937" s="222"/>
      <c r="O937" s="222"/>
      <c r="P937" s="222"/>
      <c r="Q937" s="222"/>
      <c r="R937" s="222"/>
      <c r="S937" s="222"/>
      <c r="T937" s="222"/>
      <c r="U937" s="222"/>
      <c r="V937" s="222"/>
      <c r="W937" s="222"/>
      <c r="X937" s="222"/>
      <c r="Y937" s="213"/>
      <c r="Z937" s="213"/>
      <c r="AA937" s="213"/>
      <c r="AB937" s="213"/>
      <c r="AC937" s="213"/>
      <c r="AD937" s="213"/>
      <c r="AE937" s="213"/>
      <c r="AF937" s="213"/>
      <c r="AG937" s="213" t="s">
        <v>532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ht="22.5" outlineLevel="1" x14ac:dyDescent="0.2">
      <c r="A938" s="234">
        <v>256</v>
      </c>
      <c r="B938" s="235" t="s">
        <v>2954</v>
      </c>
      <c r="C938" s="253" t="s">
        <v>2955</v>
      </c>
      <c r="D938" s="236" t="s">
        <v>901</v>
      </c>
      <c r="E938" s="237">
        <v>1</v>
      </c>
      <c r="F938" s="238"/>
      <c r="G938" s="239">
        <f>ROUND(E938*F938,2)</f>
        <v>0</v>
      </c>
      <c r="H938" s="238"/>
      <c r="I938" s="239">
        <f>ROUND(E938*H938,2)</f>
        <v>0</v>
      </c>
      <c r="J938" s="238"/>
      <c r="K938" s="239">
        <f>ROUND(E938*J938,2)</f>
        <v>0</v>
      </c>
      <c r="L938" s="239">
        <v>21</v>
      </c>
      <c r="M938" s="239">
        <f>G938*(1+L938/100)</f>
        <v>0</v>
      </c>
      <c r="N938" s="239">
        <v>0</v>
      </c>
      <c r="O938" s="239">
        <f>ROUND(E938*N938,2)</f>
        <v>0</v>
      </c>
      <c r="P938" s="239">
        <v>0</v>
      </c>
      <c r="Q938" s="239">
        <f>ROUND(E938*P938,2)</f>
        <v>0</v>
      </c>
      <c r="R938" s="239"/>
      <c r="S938" s="239" t="s">
        <v>374</v>
      </c>
      <c r="T938" s="240" t="s">
        <v>375</v>
      </c>
      <c r="U938" s="222">
        <v>0</v>
      </c>
      <c r="V938" s="222">
        <f>ROUND(E938*U938,2)</f>
        <v>0</v>
      </c>
      <c r="W938" s="222"/>
      <c r="X938" s="222" t="s">
        <v>376</v>
      </c>
      <c r="Y938" s="213"/>
      <c r="Z938" s="213"/>
      <c r="AA938" s="213"/>
      <c r="AB938" s="213"/>
      <c r="AC938" s="213"/>
      <c r="AD938" s="213"/>
      <c r="AE938" s="213"/>
      <c r="AF938" s="213"/>
      <c r="AG938" s="213" t="s">
        <v>561</v>
      </c>
      <c r="AH938" s="213"/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ht="22.5" outlineLevel="1" x14ac:dyDescent="0.2">
      <c r="A939" s="220"/>
      <c r="B939" s="221"/>
      <c r="C939" s="261" t="s">
        <v>1874</v>
      </c>
      <c r="D939" s="259"/>
      <c r="E939" s="260"/>
      <c r="F939" s="222"/>
      <c r="G939" s="222"/>
      <c r="H939" s="222"/>
      <c r="I939" s="222"/>
      <c r="J939" s="222"/>
      <c r="K939" s="222"/>
      <c r="L939" s="222"/>
      <c r="M939" s="222"/>
      <c r="N939" s="222"/>
      <c r="O939" s="222"/>
      <c r="P939" s="222"/>
      <c r="Q939" s="222"/>
      <c r="R939" s="222"/>
      <c r="S939" s="222"/>
      <c r="T939" s="222"/>
      <c r="U939" s="222"/>
      <c r="V939" s="222"/>
      <c r="W939" s="222"/>
      <c r="X939" s="222"/>
      <c r="Y939" s="213"/>
      <c r="Z939" s="213"/>
      <c r="AA939" s="213"/>
      <c r="AB939" s="213"/>
      <c r="AC939" s="213"/>
      <c r="AD939" s="213"/>
      <c r="AE939" s="213"/>
      <c r="AF939" s="213"/>
      <c r="AG939" s="213" t="s">
        <v>532</v>
      </c>
      <c r="AH939" s="213">
        <v>0</v>
      </c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ht="22.5" outlineLevel="1" x14ac:dyDescent="0.2">
      <c r="A940" s="220"/>
      <c r="B940" s="221"/>
      <c r="C940" s="261" t="s">
        <v>1875</v>
      </c>
      <c r="D940" s="259"/>
      <c r="E940" s="260"/>
      <c r="F940" s="222"/>
      <c r="G940" s="222"/>
      <c r="H940" s="222"/>
      <c r="I940" s="222"/>
      <c r="J940" s="222"/>
      <c r="K940" s="222"/>
      <c r="L940" s="222"/>
      <c r="M940" s="222"/>
      <c r="N940" s="222"/>
      <c r="O940" s="222"/>
      <c r="P940" s="222"/>
      <c r="Q940" s="222"/>
      <c r="R940" s="222"/>
      <c r="S940" s="222"/>
      <c r="T940" s="222"/>
      <c r="U940" s="222"/>
      <c r="V940" s="222"/>
      <c r="W940" s="222"/>
      <c r="X940" s="222"/>
      <c r="Y940" s="213"/>
      <c r="Z940" s="213"/>
      <c r="AA940" s="213"/>
      <c r="AB940" s="213"/>
      <c r="AC940" s="213"/>
      <c r="AD940" s="213"/>
      <c r="AE940" s="213"/>
      <c r="AF940" s="213"/>
      <c r="AG940" s="213" t="s">
        <v>532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1" x14ac:dyDescent="0.2">
      <c r="A941" s="220"/>
      <c r="B941" s="221"/>
      <c r="C941" s="261" t="s">
        <v>2937</v>
      </c>
      <c r="D941" s="259"/>
      <c r="E941" s="260"/>
      <c r="F941" s="222"/>
      <c r="G941" s="222"/>
      <c r="H941" s="222"/>
      <c r="I941" s="222"/>
      <c r="J941" s="222"/>
      <c r="K941" s="222"/>
      <c r="L941" s="222"/>
      <c r="M941" s="222"/>
      <c r="N941" s="222"/>
      <c r="O941" s="222"/>
      <c r="P941" s="222"/>
      <c r="Q941" s="222"/>
      <c r="R941" s="222"/>
      <c r="S941" s="222"/>
      <c r="T941" s="222"/>
      <c r="U941" s="222"/>
      <c r="V941" s="222"/>
      <c r="W941" s="222"/>
      <c r="X941" s="222"/>
      <c r="Y941" s="213"/>
      <c r="Z941" s="213"/>
      <c r="AA941" s="213"/>
      <c r="AB941" s="213"/>
      <c r="AC941" s="213"/>
      <c r="AD941" s="213"/>
      <c r="AE941" s="213"/>
      <c r="AF941" s="213"/>
      <c r="AG941" s="213" t="s">
        <v>532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1" x14ac:dyDescent="0.2">
      <c r="A942" s="220"/>
      <c r="B942" s="221"/>
      <c r="C942" s="261" t="s">
        <v>2953</v>
      </c>
      <c r="D942" s="259"/>
      <c r="E942" s="260"/>
      <c r="F942" s="222"/>
      <c r="G942" s="222"/>
      <c r="H942" s="222"/>
      <c r="I942" s="222"/>
      <c r="J942" s="222"/>
      <c r="K942" s="222"/>
      <c r="L942" s="222"/>
      <c r="M942" s="222"/>
      <c r="N942" s="222"/>
      <c r="O942" s="222"/>
      <c r="P942" s="222"/>
      <c r="Q942" s="222"/>
      <c r="R942" s="222"/>
      <c r="S942" s="222"/>
      <c r="T942" s="222"/>
      <c r="U942" s="222"/>
      <c r="V942" s="222"/>
      <c r="W942" s="222"/>
      <c r="X942" s="222"/>
      <c r="Y942" s="213"/>
      <c r="Z942" s="213"/>
      <c r="AA942" s="213"/>
      <c r="AB942" s="213"/>
      <c r="AC942" s="213"/>
      <c r="AD942" s="213"/>
      <c r="AE942" s="213"/>
      <c r="AF942" s="213"/>
      <c r="AG942" s="213" t="s">
        <v>532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1" x14ac:dyDescent="0.2">
      <c r="A943" s="220"/>
      <c r="B943" s="221"/>
      <c r="C943" s="261" t="s">
        <v>244</v>
      </c>
      <c r="D943" s="259"/>
      <c r="E943" s="260">
        <v>1</v>
      </c>
      <c r="F943" s="222"/>
      <c r="G943" s="222"/>
      <c r="H943" s="222"/>
      <c r="I943" s="222"/>
      <c r="J943" s="222"/>
      <c r="K943" s="222"/>
      <c r="L943" s="222"/>
      <c r="M943" s="222"/>
      <c r="N943" s="222"/>
      <c r="O943" s="222"/>
      <c r="P943" s="222"/>
      <c r="Q943" s="222"/>
      <c r="R943" s="222"/>
      <c r="S943" s="222"/>
      <c r="T943" s="222"/>
      <c r="U943" s="222"/>
      <c r="V943" s="222"/>
      <c r="W943" s="222"/>
      <c r="X943" s="222"/>
      <c r="Y943" s="213"/>
      <c r="Z943" s="213"/>
      <c r="AA943" s="213"/>
      <c r="AB943" s="213"/>
      <c r="AC943" s="213"/>
      <c r="AD943" s="213"/>
      <c r="AE943" s="213"/>
      <c r="AF943" s="213"/>
      <c r="AG943" s="213" t="s">
        <v>532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34">
        <v>257</v>
      </c>
      <c r="B944" s="235" t="s">
        <v>2956</v>
      </c>
      <c r="C944" s="253" t="s">
        <v>2957</v>
      </c>
      <c r="D944" s="236" t="s">
        <v>901</v>
      </c>
      <c r="E944" s="237">
        <v>1</v>
      </c>
      <c r="F944" s="238"/>
      <c r="G944" s="239">
        <f>ROUND(E944*F944,2)</f>
        <v>0</v>
      </c>
      <c r="H944" s="238"/>
      <c r="I944" s="239">
        <f>ROUND(E944*H944,2)</f>
        <v>0</v>
      </c>
      <c r="J944" s="238"/>
      <c r="K944" s="239">
        <f>ROUND(E944*J944,2)</f>
        <v>0</v>
      </c>
      <c r="L944" s="239">
        <v>21</v>
      </c>
      <c r="M944" s="239">
        <f>G944*(1+L944/100)</f>
        <v>0</v>
      </c>
      <c r="N944" s="239">
        <v>0</v>
      </c>
      <c r="O944" s="239">
        <f>ROUND(E944*N944,2)</f>
        <v>0</v>
      </c>
      <c r="P944" s="239">
        <v>0</v>
      </c>
      <c r="Q944" s="239">
        <f>ROUND(E944*P944,2)</f>
        <v>0</v>
      </c>
      <c r="R944" s="239"/>
      <c r="S944" s="239" t="s">
        <v>374</v>
      </c>
      <c r="T944" s="240" t="s">
        <v>375</v>
      </c>
      <c r="U944" s="222">
        <v>0</v>
      </c>
      <c r="V944" s="222">
        <f>ROUND(E944*U944,2)</f>
        <v>0</v>
      </c>
      <c r="W944" s="222"/>
      <c r="X944" s="222" t="s">
        <v>376</v>
      </c>
      <c r="Y944" s="213"/>
      <c r="Z944" s="213"/>
      <c r="AA944" s="213"/>
      <c r="AB944" s="213"/>
      <c r="AC944" s="213"/>
      <c r="AD944" s="213"/>
      <c r="AE944" s="213"/>
      <c r="AF944" s="213"/>
      <c r="AG944" s="213" t="s">
        <v>561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ht="22.5" outlineLevel="1" x14ac:dyDescent="0.2">
      <c r="A945" s="220"/>
      <c r="B945" s="221"/>
      <c r="C945" s="261" t="s">
        <v>1874</v>
      </c>
      <c r="D945" s="259"/>
      <c r="E945" s="260"/>
      <c r="F945" s="222"/>
      <c r="G945" s="222"/>
      <c r="H945" s="222"/>
      <c r="I945" s="222"/>
      <c r="J945" s="222"/>
      <c r="K945" s="222"/>
      <c r="L945" s="222"/>
      <c r="M945" s="222"/>
      <c r="N945" s="222"/>
      <c r="O945" s="222"/>
      <c r="P945" s="222"/>
      <c r="Q945" s="222"/>
      <c r="R945" s="222"/>
      <c r="S945" s="222"/>
      <c r="T945" s="222"/>
      <c r="U945" s="222"/>
      <c r="V945" s="222"/>
      <c r="W945" s="222"/>
      <c r="X945" s="222"/>
      <c r="Y945" s="213"/>
      <c r="Z945" s="213"/>
      <c r="AA945" s="213"/>
      <c r="AB945" s="213"/>
      <c r="AC945" s="213"/>
      <c r="AD945" s="213"/>
      <c r="AE945" s="213"/>
      <c r="AF945" s="213"/>
      <c r="AG945" s="213" t="s">
        <v>532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ht="22.5" outlineLevel="1" x14ac:dyDescent="0.2">
      <c r="A946" s="220"/>
      <c r="B946" s="221"/>
      <c r="C946" s="261" t="s">
        <v>1875</v>
      </c>
      <c r="D946" s="259"/>
      <c r="E946" s="260"/>
      <c r="F946" s="222"/>
      <c r="G946" s="222"/>
      <c r="H946" s="222"/>
      <c r="I946" s="222"/>
      <c r="J946" s="222"/>
      <c r="K946" s="222"/>
      <c r="L946" s="222"/>
      <c r="M946" s="222"/>
      <c r="N946" s="222"/>
      <c r="O946" s="222"/>
      <c r="P946" s="222"/>
      <c r="Q946" s="222"/>
      <c r="R946" s="222"/>
      <c r="S946" s="222"/>
      <c r="T946" s="222"/>
      <c r="U946" s="222"/>
      <c r="V946" s="222"/>
      <c r="W946" s="222"/>
      <c r="X946" s="222"/>
      <c r="Y946" s="213"/>
      <c r="Z946" s="213"/>
      <c r="AA946" s="213"/>
      <c r="AB946" s="213"/>
      <c r="AC946" s="213"/>
      <c r="AD946" s="213"/>
      <c r="AE946" s="213"/>
      <c r="AF946" s="213"/>
      <c r="AG946" s="213" t="s">
        <v>532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1" x14ac:dyDescent="0.2">
      <c r="A947" s="220"/>
      <c r="B947" s="221"/>
      <c r="C947" s="261" t="s">
        <v>2937</v>
      </c>
      <c r="D947" s="259"/>
      <c r="E947" s="260"/>
      <c r="F947" s="222"/>
      <c r="G947" s="222"/>
      <c r="H947" s="222"/>
      <c r="I947" s="222"/>
      <c r="J947" s="222"/>
      <c r="K947" s="222"/>
      <c r="L947" s="222"/>
      <c r="M947" s="222"/>
      <c r="N947" s="222"/>
      <c r="O947" s="222"/>
      <c r="P947" s="222"/>
      <c r="Q947" s="222"/>
      <c r="R947" s="222"/>
      <c r="S947" s="222"/>
      <c r="T947" s="222"/>
      <c r="U947" s="222"/>
      <c r="V947" s="222"/>
      <c r="W947" s="222"/>
      <c r="X947" s="222"/>
      <c r="Y947" s="213"/>
      <c r="Z947" s="213"/>
      <c r="AA947" s="213"/>
      <c r="AB947" s="213"/>
      <c r="AC947" s="213"/>
      <c r="AD947" s="213"/>
      <c r="AE947" s="213"/>
      <c r="AF947" s="213"/>
      <c r="AG947" s="213" t="s">
        <v>532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1" x14ac:dyDescent="0.2">
      <c r="A948" s="220"/>
      <c r="B948" s="221"/>
      <c r="C948" s="261" t="s">
        <v>2953</v>
      </c>
      <c r="D948" s="259"/>
      <c r="E948" s="260"/>
      <c r="F948" s="222"/>
      <c r="G948" s="222"/>
      <c r="H948" s="222"/>
      <c r="I948" s="222"/>
      <c r="J948" s="222"/>
      <c r="K948" s="222"/>
      <c r="L948" s="222"/>
      <c r="M948" s="222"/>
      <c r="N948" s="222"/>
      <c r="O948" s="222"/>
      <c r="P948" s="222"/>
      <c r="Q948" s="222"/>
      <c r="R948" s="222"/>
      <c r="S948" s="222"/>
      <c r="T948" s="222"/>
      <c r="U948" s="222"/>
      <c r="V948" s="222"/>
      <c r="W948" s="222"/>
      <c r="X948" s="222"/>
      <c r="Y948" s="213"/>
      <c r="Z948" s="213"/>
      <c r="AA948" s="213"/>
      <c r="AB948" s="213"/>
      <c r="AC948" s="213"/>
      <c r="AD948" s="213"/>
      <c r="AE948" s="213"/>
      <c r="AF948" s="213"/>
      <c r="AG948" s="213" t="s">
        <v>532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20"/>
      <c r="B949" s="221"/>
      <c r="C949" s="261" t="s">
        <v>244</v>
      </c>
      <c r="D949" s="259"/>
      <c r="E949" s="260">
        <v>1</v>
      </c>
      <c r="F949" s="222"/>
      <c r="G949" s="222"/>
      <c r="H949" s="222"/>
      <c r="I949" s="222"/>
      <c r="J949" s="222"/>
      <c r="K949" s="222"/>
      <c r="L949" s="222"/>
      <c r="M949" s="222"/>
      <c r="N949" s="222"/>
      <c r="O949" s="222"/>
      <c r="P949" s="222"/>
      <c r="Q949" s="222"/>
      <c r="R949" s="222"/>
      <c r="S949" s="222"/>
      <c r="T949" s="222"/>
      <c r="U949" s="222"/>
      <c r="V949" s="222"/>
      <c r="W949" s="222"/>
      <c r="X949" s="222"/>
      <c r="Y949" s="213"/>
      <c r="Z949" s="213"/>
      <c r="AA949" s="213"/>
      <c r="AB949" s="213"/>
      <c r="AC949" s="213"/>
      <c r="AD949" s="213"/>
      <c r="AE949" s="213"/>
      <c r="AF949" s="213"/>
      <c r="AG949" s="213" t="s">
        <v>532</v>
      </c>
      <c r="AH949" s="213">
        <v>0</v>
      </c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1" x14ac:dyDescent="0.2">
      <c r="A950" s="234">
        <v>258</v>
      </c>
      <c r="B950" s="235" t="s">
        <v>2958</v>
      </c>
      <c r="C950" s="253" t="s">
        <v>2959</v>
      </c>
      <c r="D950" s="236" t="s">
        <v>901</v>
      </c>
      <c r="E950" s="237">
        <v>33</v>
      </c>
      <c r="F950" s="238"/>
      <c r="G950" s="239">
        <f>ROUND(E950*F950,2)</f>
        <v>0</v>
      </c>
      <c r="H950" s="238"/>
      <c r="I950" s="239">
        <f>ROUND(E950*H950,2)</f>
        <v>0</v>
      </c>
      <c r="J950" s="238"/>
      <c r="K950" s="239">
        <f>ROUND(E950*J950,2)</f>
        <v>0</v>
      </c>
      <c r="L950" s="239">
        <v>21</v>
      </c>
      <c r="M950" s="239">
        <f>G950*(1+L950/100)</f>
        <v>0</v>
      </c>
      <c r="N950" s="239">
        <v>0</v>
      </c>
      <c r="O950" s="239">
        <f>ROUND(E950*N950,2)</f>
        <v>0</v>
      </c>
      <c r="P950" s="239">
        <v>0</v>
      </c>
      <c r="Q950" s="239">
        <f>ROUND(E950*P950,2)</f>
        <v>0</v>
      </c>
      <c r="R950" s="239"/>
      <c r="S950" s="239" t="s">
        <v>374</v>
      </c>
      <c r="T950" s="240" t="s">
        <v>375</v>
      </c>
      <c r="U950" s="222">
        <v>0</v>
      </c>
      <c r="V950" s="222">
        <f>ROUND(E950*U950,2)</f>
        <v>0</v>
      </c>
      <c r="W950" s="222"/>
      <c r="X950" s="222" t="s">
        <v>376</v>
      </c>
      <c r="Y950" s="213"/>
      <c r="Z950" s="213"/>
      <c r="AA950" s="213"/>
      <c r="AB950" s="213"/>
      <c r="AC950" s="213"/>
      <c r="AD950" s="213"/>
      <c r="AE950" s="213"/>
      <c r="AF950" s="213"/>
      <c r="AG950" s="213" t="s">
        <v>561</v>
      </c>
      <c r="AH950" s="213"/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ht="22.5" outlineLevel="1" x14ac:dyDescent="0.2">
      <c r="A951" s="220"/>
      <c r="B951" s="221"/>
      <c r="C951" s="261" t="s">
        <v>1874</v>
      </c>
      <c r="D951" s="259"/>
      <c r="E951" s="260"/>
      <c r="F951" s="222"/>
      <c r="G951" s="222"/>
      <c r="H951" s="222"/>
      <c r="I951" s="222"/>
      <c r="J951" s="222"/>
      <c r="K951" s="222"/>
      <c r="L951" s="222"/>
      <c r="M951" s="222"/>
      <c r="N951" s="222"/>
      <c r="O951" s="222"/>
      <c r="P951" s="222"/>
      <c r="Q951" s="222"/>
      <c r="R951" s="222"/>
      <c r="S951" s="222"/>
      <c r="T951" s="222"/>
      <c r="U951" s="222"/>
      <c r="V951" s="222"/>
      <c r="W951" s="222"/>
      <c r="X951" s="222"/>
      <c r="Y951" s="213"/>
      <c r="Z951" s="213"/>
      <c r="AA951" s="213"/>
      <c r="AB951" s="213"/>
      <c r="AC951" s="213"/>
      <c r="AD951" s="213"/>
      <c r="AE951" s="213"/>
      <c r="AF951" s="213"/>
      <c r="AG951" s="213" t="s">
        <v>532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ht="22.5" outlineLevel="1" x14ac:dyDescent="0.2">
      <c r="A952" s="220"/>
      <c r="B952" s="221"/>
      <c r="C952" s="261" t="s">
        <v>1875</v>
      </c>
      <c r="D952" s="259"/>
      <c r="E952" s="260"/>
      <c r="F952" s="222"/>
      <c r="G952" s="222"/>
      <c r="H952" s="222"/>
      <c r="I952" s="222"/>
      <c r="J952" s="222"/>
      <c r="K952" s="222"/>
      <c r="L952" s="222"/>
      <c r="M952" s="222"/>
      <c r="N952" s="222"/>
      <c r="O952" s="222"/>
      <c r="P952" s="222"/>
      <c r="Q952" s="222"/>
      <c r="R952" s="222"/>
      <c r="S952" s="222"/>
      <c r="T952" s="222"/>
      <c r="U952" s="222"/>
      <c r="V952" s="222"/>
      <c r="W952" s="222"/>
      <c r="X952" s="222"/>
      <c r="Y952" s="213"/>
      <c r="Z952" s="213"/>
      <c r="AA952" s="213"/>
      <c r="AB952" s="213"/>
      <c r="AC952" s="213"/>
      <c r="AD952" s="213"/>
      <c r="AE952" s="213"/>
      <c r="AF952" s="213"/>
      <c r="AG952" s="213" t="s">
        <v>532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1" x14ac:dyDescent="0.2">
      <c r="A953" s="220"/>
      <c r="B953" s="221"/>
      <c r="C953" s="261" t="s">
        <v>2937</v>
      </c>
      <c r="D953" s="259"/>
      <c r="E953" s="260"/>
      <c r="F953" s="222"/>
      <c r="G953" s="222"/>
      <c r="H953" s="222"/>
      <c r="I953" s="222"/>
      <c r="J953" s="222"/>
      <c r="K953" s="222"/>
      <c r="L953" s="222"/>
      <c r="M953" s="222"/>
      <c r="N953" s="222"/>
      <c r="O953" s="222"/>
      <c r="P953" s="222"/>
      <c r="Q953" s="222"/>
      <c r="R953" s="222"/>
      <c r="S953" s="222"/>
      <c r="T953" s="222"/>
      <c r="U953" s="222"/>
      <c r="V953" s="222"/>
      <c r="W953" s="222"/>
      <c r="X953" s="222"/>
      <c r="Y953" s="213"/>
      <c r="Z953" s="213"/>
      <c r="AA953" s="213"/>
      <c r="AB953" s="213"/>
      <c r="AC953" s="213"/>
      <c r="AD953" s="213"/>
      <c r="AE953" s="213"/>
      <c r="AF953" s="213"/>
      <c r="AG953" s="213" t="s">
        <v>532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1" x14ac:dyDescent="0.2">
      <c r="A954" s="220"/>
      <c r="B954" s="221"/>
      <c r="C954" s="261" t="s">
        <v>2960</v>
      </c>
      <c r="D954" s="259"/>
      <c r="E954" s="260"/>
      <c r="F954" s="222"/>
      <c r="G954" s="222"/>
      <c r="H954" s="222"/>
      <c r="I954" s="222"/>
      <c r="J954" s="222"/>
      <c r="K954" s="222"/>
      <c r="L954" s="222"/>
      <c r="M954" s="222"/>
      <c r="N954" s="222"/>
      <c r="O954" s="222"/>
      <c r="P954" s="222"/>
      <c r="Q954" s="222"/>
      <c r="R954" s="222"/>
      <c r="S954" s="222"/>
      <c r="T954" s="222"/>
      <c r="U954" s="222"/>
      <c r="V954" s="222"/>
      <c r="W954" s="222"/>
      <c r="X954" s="222"/>
      <c r="Y954" s="213"/>
      <c r="Z954" s="213"/>
      <c r="AA954" s="213"/>
      <c r="AB954" s="213"/>
      <c r="AC954" s="213"/>
      <c r="AD954" s="213"/>
      <c r="AE954" s="213"/>
      <c r="AF954" s="213"/>
      <c r="AG954" s="213" t="s">
        <v>532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outlineLevel="1" x14ac:dyDescent="0.2">
      <c r="A955" s="220"/>
      <c r="B955" s="221"/>
      <c r="C955" s="261" t="s">
        <v>87</v>
      </c>
      <c r="D955" s="259"/>
      <c r="E955" s="260">
        <v>33</v>
      </c>
      <c r="F955" s="222"/>
      <c r="G955" s="222"/>
      <c r="H955" s="222"/>
      <c r="I955" s="222"/>
      <c r="J955" s="222"/>
      <c r="K955" s="222"/>
      <c r="L955" s="222"/>
      <c r="M955" s="222"/>
      <c r="N955" s="222"/>
      <c r="O955" s="222"/>
      <c r="P955" s="222"/>
      <c r="Q955" s="222"/>
      <c r="R955" s="222"/>
      <c r="S955" s="222"/>
      <c r="T955" s="222"/>
      <c r="U955" s="222"/>
      <c r="V955" s="222"/>
      <c r="W955" s="222"/>
      <c r="X955" s="222"/>
      <c r="Y955" s="213"/>
      <c r="Z955" s="213"/>
      <c r="AA955" s="213"/>
      <c r="AB955" s="213"/>
      <c r="AC955" s="213"/>
      <c r="AD955" s="213"/>
      <c r="AE955" s="213"/>
      <c r="AF955" s="213"/>
      <c r="AG955" s="213" t="s">
        <v>532</v>
      </c>
      <c r="AH955" s="213">
        <v>0</v>
      </c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ht="22.5" outlineLevel="1" x14ac:dyDescent="0.2">
      <c r="A956" s="234">
        <v>259</v>
      </c>
      <c r="B956" s="235" t="s">
        <v>2961</v>
      </c>
      <c r="C956" s="253" t="s">
        <v>2962</v>
      </c>
      <c r="D956" s="236" t="s">
        <v>901</v>
      </c>
      <c r="E956" s="237">
        <v>19</v>
      </c>
      <c r="F956" s="238"/>
      <c r="G956" s="239">
        <f>ROUND(E956*F956,2)</f>
        <v>0</v>
      </c>
      <c r="H956" s="238"/>
      <c r="I956" s="239">
        <f>ROUND(E956*H956,2)</f>
        <v>0</v>
      </c>
      <c r="J956" s="238"/>
      <c r="K956" s="239">
        <f>ROUND(E956*J956,2)</f>
        <v>0</v>
      </c>
      <c r="L956" s="239">
        <v>21</v>
      </c>
      <c r="M956" s="239">
        <f>G956*(1+L956/100)</f>
        <v>0</v>
      </c>
      <c r="N956" s="239">
        <v>0</v>
      </c>
      <c r="O956" s="239">
        <f>ROUND(E956*N956,2)</f>
        <v>0</v>
      </c>
      <c r="P956" s="239">
        <v>0</v>
      </c>
      <c r="Q956" s="239">
        <f>ROUND(E956*P956,2)</f>
        <v>0</v>
      </c>
      <c r="R956" s="239"/>
      <c r="S956" s="239" t="s">
        <v>374</v>
      </c>
      <c r="T956" s="240" t="s">
        <v>375</v>
      </c>
      <c r="U956" s="222">
        <v>0</v>
      </c>
      <c r="V956" s="222">
        <f>ROUND(E956*U956,2)</f>
        <v>0</v>
      </c>
      <c r="W956" s="222"/>
      <c r="X956" s="222" t="s">
        <v>376</v>
      </c>
      <c r="Y956" s="213"/>
      <c r="Z956" s="213"/>
      <c r="AA956" s="213"/>
      <c r="AB956" s="213"/>
      <c r="AC956" s="213"/>
      <c r="AD956" s="213"/>
      <c r="AE956" s="213"/>
      <c r="AF956" s="213"/>
      <c r="AG956" s="213" t="s">
        <v>561</v>
      </c>
      <c r="AH956" s="213"/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ht="22.5" outlineLevel="1" x14ac:dyDescent="0.2">
      <c r="A957" s="220"/>
      <c r="B957" s="221"/>
      <c r="C957" s="261" t="s">
        <v>1874</v>
      </c>
      <c r="D957" s="259"/>
      <c r="E957" s="260"/>
      <c r="F957" s="222"/>
      <c r="G957" s="222"/>
      <c r="H957" s="222"/>
      <c r="I957" s="222"/>
      <c r="J957" s="222"/>
      <c r="K957" s="222"/>
      <c r="L957" s="222"/>
      <c r="M957" s="222"/>
      <c r="N957" s="222"/>
      <c r="O957" s="222"/>
      <c r="P957" s="222"/>
      <c r="Q957" s="222"/>
      <c r="R957" s="222"/>
      <c r="S957" s="222"/>
      <c r="T957" s="222"/>
      <c r="U957" s="222"/>
      <c r="V957" s="222"/>
      <c r="W957" s="222"/>
      <c r="X957" s="222"/>
      <c r="Y957" s="213"/>
      <c r="Z957" s="213"/>
      <c r="AA957" s="213"/>
      <c r="AB957" s="213"/>
      <c r="AC957" s="213"/>
      <c r="AD957" s="213"/>
      <c r="AE957" s="213"/>
      <c r="AF957" s="213"/>
      <c r="AG957" s="213" t="s">
        <v>532</v>
      </c>
      <c r="AH957" s="213">
        <v>0</v>
      </c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ht="22.5" outlineLevel="1" x14ac:dyDescent="0.2">
      <c r="A958" s="220"/>
      <c r="B958" s="221"/>
      <c r="C958" s="261" t="s">
        <v>1875</v>
      </c>
      <c r="D958" s="259"/>
      <c r="E958" s="260"/>
      <c r="F958" s="222"/>
      <c r="G958" s="222"/>
      <c r="H958" s="222"/>
      <c r="I958" s="222"/>
      <c r="J958" s="222"/>
      <c r="K958" s="222"/>
      <c r="L958" s="222"/>
      <c r="M958" s="222"/>
      <c r="N958" s="222"/>
      <c r="O958" s="222"/>
      <c r="P958" s="222"/>
      <c r="Q958" s="222"/>
      <c r="R958" s="222"/>
      <c r="S958" s="222"/>
      <c r="T958" s="222"/>
      <c r="U958" s="222"/>
      <c r="V958" s="222"/>
      <c r="W958" s="222"/>
      <c r="X958" s="222"/>
      <c r="Y958" s="213"/>
      <c r="Z958" s="213"/>
      <c r="AA958" s="213"/>
      <c r="AB958" s="213"/>
      <c r="AC958" s="213"/>
      <c r="AD958" s="213"/>
      <c r="AE958" s="213"/>
      <c r="AF958" s="213"/>
      <c r="AG958" s="213" t="s">
        <v>532</v>
      </c>
      <c r="AH958" s="213">
        <v>0</v>
      </c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outlineLevel="1" x14ac:dyDescent="0.2">
      <c r="A959" s="220"/>
      <c r="B959" s="221"/>
      <c r="C959" s="261" t="s">
        <v>2963</v>
      </c>
      <c r="D959" s="259"/>
      <c r="E959" s="260"/>
      <c r="F959" s="222"/>
      <c r="G959" s="222"/>
      <c r="H959" s="222"/>
      <c r="I959" s="222"/>
      <c r="J959" s="222"/>
      <c r="K959" s="222"/>
      <c r="L959" s="222"/>
      <c r="M959" s="222"/>
      <c r="N959" s="222"/>
      <c r="O959" s="222"/>
      <c r="P959" s="222"/>
      <c r="Q959" s="222"/>
      <c r="R959" s="222"/>
      <c r="S959" s="222"/>
      <c r="T959" s="222"/>
      <c r="U959" s="222"/>
      <c r="V959" s="222"/>
      <c r="W959" s="222"/>
      <c r="X959" s="222"/>
      <c r="Y959" s="213"/>
      <c r="Z959" s="213"/>
      <c r="AA959" s="213"/>
      <c r="AB959" s="213"/>
      <c r="AC959" s="213"/>
      <c r="AD959" s="213"/>
      <c r="AE959" s="213"/>
      <c r="AF959" s="213"/>
      <c r="AG959" s="213" t="s">
        <v>532</v>
      </c>
      <c r="AH959" s="213">
        <v>0</v>
      </c>
      <c r="AI959" s="213"/>
      <c r="AJ959" s="213"/>
      <c r="AK959" s="213"/>
      <c r="AL959" s="213"/>
      <c r="AM959" s="213"/>
      <c r="AN959" s="213"/>
      <c r="AO959" s="213"/>
      <c r="AP959" s="213"/>
      <c r="AQ959" s="213"/>
      <c r="AR959" s="213"/>
      <c r="AS959" s="213"/>
      <c r="AT959" s="213"/>
      <c r="AU959" s="213"/>
      <c r="AV959" s="213"/>
      <c r="AW959" s="213"/>
      <c r="AX959" s="213"/>
      <c r="AY959" s="213"/>
      <c r="AZ959" s="213"/>
      <c r="BA959" s="213"/>
      <c r="BB959" s="213"/>
      <c r="BC959" s="213"/>
      <c r="BD959" s="213"/>
      <c r="BE959" s="213"/>
      <c r="BF959" s="213"/>
      <c r="BG959" s="213"/>
      <c r="BH959" s="213"/>
    </row>
    <row r="960" spans="1:60" outlineLevel="1" x14ac:dyDescent="0.2">
      <c r="A960" s="220"/>
      <c r="B960" s="221"/>
      <c r="C960" s="261" t="s">
        <v>2964</v>
      </c>
      <c r="D960" s="259"/>
      <c r="E960" s="260"/>
      <c r="F960" s="222"/>
      <c r="G960" s="222"/>
      <c r="H960" s="222"/>
      <c r="I960" s="222"/>
      <c r="J960" s="222"/>
      <c r="K960" s="222"/>
      <c r="L960" s="222"/>
      <c r="M960" s="222"/>
      <c r="N960" s="222"/>
      <c r="O960" s="222"/>
      <c r="P960" s="222"/>
      <c r="Q960" s="222"/>
      <c r="R960" s="222"/>
      <c r="S960" s="222"/>
      <c r="T960" s="222"/>
      <c r="U960" s="222"/>
      <c r="V960" s="222"/>
      <c r="W960" s="222"/>
      <c r="X960" s="222"/>
      <c r="Y960" s="213"/>
      <c r="Z960" s="213"/>
      <c r="AA960" s="213"/>
      <c r="AB960" s="213"/>
      <c r="AC960" s="213"/>
      <c r="AD960" s="213"/>
      <c r="AE960" s="213"/>
      <c r="AF960" s="213"/>
      <c r="AG960" s="213" t="s">
        <v>532</v>
      </c>
      <c r="AH960" s="213">
        <v>0</v>
      </c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1" x14ac:dyDescent="0.2">
      <c r="A961" s="220"/>
      <c r="B961" s="221"/>
      <c r="C961" s="261" t="s">
        <v>61</v>
      </c>
      <c r="D961" s="259"/>
      <c r="E961" s="260">
        <v>19</v>
      </c>
      <c r="F961" s="222"/>
      <c r="G961" s="222"/>
      <c r="H961" s="222"/>
      <c r="I961" s="222"/>
      <c r="J961" s="222"/>
      <c r="K961" s="222"/>
      <c r="L961" s="222"/>
      <c r="M961" s="222"/>
      <c r="N961" s="222"/>
      <c r="O961" s="222"/>
      <c r="P961" s="222"/>
      <c r="Q961" s="222"/>
      <c r="R961" s="222"/>
      <c r="S961" s="222"/>
      <c r="T961" s="222"/>
      <c r="U961" s="222"/>
      <c r="V961" s="222"/>
      <c r="W961" s="222"/>
      <c r="X961" s="222"/>
      <c r="Y961" s="213"/>
      <c r="Z961" s="213"/>
      <c r="AA961" s="213"/>
      <c r="AB961" s="213"/>
      <c r="AC961" s="213"/>
      <c r="AD961" s="213"/>
      <c r="AE961" s="213"/>
      <c r="AF961" s="213"/>
      <c r="AG961" s="213" t="s">
        <v>532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ht="33.75" outlineLevel="1" x14ac:dyDescent="0.2">
      <c r="A962" s="234">
        <v>260</v>
      </c>
      <c r="B962" s="235" t="s">
        <v>2965</v>
      </c>
      <c r="C962" s="253" t="s">
        <v>2966</v>
      </c>
      <c r="D962" s="236" t="s">
        <v>901</v>
      </c>
      <c r="E962" s="237">
        <v>3</v>
      </c>
      <c r="F962" s="238"/>
      <c r="G962" s="239">
        <f>ROUND(E962*F962,2)</f>
        <v>0</v>
      </c>
      <c r="H962" s="238"/>
      <c r="I962" s="239">
        <f>ROUND(E962*H962,2)</f>
        <v>0</v>
      </c>
      <c r="J962" s="238"/>
      <c r="K962" s="239">
        <f>ROUND(E962*J962,2)</f>
        <v>0</v>
      </c>
      <c r="L962" s="239">
        <v>21</v>
      </c>
      <c r="M962" s="239">
        <f>G962*(1+L962/100)</f>
        <v>0</v>
      </c>
      <c r="N962" s="239">
        <v>0</v>
      </c>
      <c r="O962" s="239">
        <f>ROUND(E962*N962,2)</f>
        <v>0</v>
      </c>
      <c r="P962" s="239">
        <v>0</v>
      </c>
      <c r="Q962" s="239">
        <f>ROUND(E962*P962,2)</f>
        <v>0</v>
      </c>
      <c r="R962" s="239"/>
      <c r="S962" s="239" t="s">
        <v>374</v>
      </c>
      <c r="T962" s="240" t="s">
        <v>375</v>
      </c>
      <c r="U962" s="222">
        <v>0</v>
      </c>
      <c r="V962" s="222">
        <f>ROUND(E962*U962,2)</f>
        <v>0</v>
      </c>
      <c r="W962" s="222"/>
      <c r="X962" s="222" t="s">
        <v>376</v>
      </c>
      <c r="Y962" s="213"/>
      <c r="Z962" s="213"/>
      <c r="AA962" s="213"/>
      <c r="AB962" s="213"/>
      <c r="AC962" s="213"/>
      <c r="AD962" s="213"/>
      <c r="AE962" s="213"/>
      <c r="AF962" s="213"/>
      <c r="AG962" s="213" t="s">
        <v>561</v>
      </c>
      <c r="AH962" s="213"/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ht="22.5" outlineLevel="1" x14ac:dyDescent="0.2">
      <c r="A963" s="220"/>
      <c r="B963" s="221"/>
      <c r="C963" s="261" t="s">
        <v>1874</v>
      </c>
      <c r="D963" s="259"/>
      <c r="E963" s="260"/>
      <c r="F963" s="222"/>
      <c r="G963" s="222"/>
      <c r="H963" s="222"/>
      <c r="I963" s="222"/>
      <c r="J963" s="222"/>
      <c r="K963" s="222"/>
      <c r="L963" s="222"/>
      <c r="M963" s="222"/>
      <c r="N963" s="222"/>
      <c r="O963" s="222"/>
      <c r="P963" s="222"/>
      <c r="Q963" s="222"/>
      <c r="R963" s="222"/>
      <c r="S963" s="222"/>
      <c r="T963" s="222"/>
      <c r="U963" s="222"/>
      <c r="V963" s="222"/>
      <c r="W963" s="222"/>
      <c r="X963" s="222"/>
      <c r="Y963" s="213"/>
      <c r="Z963" s="213"/>
      <c r="AA963" s="213"/>
      <c r="AB963" s="213"/>
      <c r="AC963" s="213"/>
      <c r="AD963" s="213"/>
      <c r="AE963" s="213"/>
      <c r="AF963" s="213"/>
      <c r="AG963" s="213" t="s">
        <v>532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ht="22.5" outlineLevel="1" x14ac:dyDescent="0.2">
      <c r="A964" s="220"/>
      <c r="B964" s="221"/>
      <c r="C964" s="261" t="s">
        <v>1875</v>
      </c>
      <c r="D964" s="259"/>
      <c r="E964" s="260"/>
      <c r="F964" s="222"/>
      <c r="G964" s="222"/>
      <c r="H964" s="222"/>
      <c r="I964" s="222"/>
      <c r="J964" s="222"/>
      <c r="K964" s="222"/>
      <c r="L964" s="222"/>
      <c r="M964" s="222"/>
      <c r="N964" s="222"/>
      <c r="O964" s="222"/>
      <c r="P964" s="222"/>
      <c r="Q964" s="222"/>
      <c r="R964" s="222"/>
      <c r="S964" s="222"/>
      <c r="T964" s="222"/>
      <c r="U964" s="222"/>
      <c r="V964" s="222"/>
      <c r="W964" s="222"/>
      <c r="X964" s="222"/>
      <c r="Y964" s="213"/>
      <c r="Z964" s="213"/>
      <c r="AA964" s="213"/>
      <c r="AB964" s="213"/>
      <c r="AC964" s="213"/>
      <c r="AD964" s="213"/>
      <c r="AE964" s="213"/>
      <c r="AF964" s="213"/>
      <c r="AG964" s="213" t="s">
        <v>532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1" x14ac:dyDescent="0.2">
      <c r="A965" s="220"/>
      <c r="B965" s="221"/>
      <c r="C965" s="261" t="s">
        <v>2963</v>
      </c>
      <c r="D965" s="259"/>
      <c r="E965" s="260"/>
      <c r="F965" s="222"/>
      <c r="G965" s="222"/>
      <c r="H965" s="222"/>
      <c r="I965" s="222"/>
      <c r="J965" s="222"/>
      <c r="K965" s="222"/>
      <c r="L965" s="222"/>
      <c r="M965" s="222"/>
      <c r="N965" s="222"/>
      <c r="O965" s="222"/>
      <c r="P965" s="222"/>
      <c r="Q965" s="222"/>
      <c r="R965" s="222"/>
      <c r="S965" s="222"/>
      <c r="T965" s="222"/>
      <c r="U965" s="222"/>
      <c r="V965" s="222"/>
      <c r="W965" s="222"/>
      <c r="X965" s="222"/>
      <c r="Y965" s="213"/>
      <c r="Z965" s="213"/>
      <c r="AA965" s="213"/>
      <c r="AB965" s="213"/>
      <c r="AC965" s="213"/>
      <c r="AD965" s="213"/>
      <c r="AE965" s="213"/>
      <c r="AF965" s="213"/>
      <c r="AG965" s="213" t="s">
        <v>532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1" x14ac:dyDescent="0.2">
      <c r="A966" s="220"/>
      <c r="B966" s="221"/>
      <c r="C966" s="261" t="s">
        <v>684</v>
      </c>
      <c r="D966" s="259"/>
      <c r="E966" s="260"/>
      <c r="F966" s="222"/>
      <c r="G966" s="222"/>
      <c r="H966" s="222"/>
      <c r="I966" s="222"/>
      <c r="J966" s="222"/>
      <c r="K966" s="222"/>
      <c r="L966" s="222"/>
      <c r="M966" s="222"/>
      <c r="N966" s="222"/>
      <c r="O966" s="222"/>
      <c r="P966" s="222"/>
      <c r="Q966" s="222"/>
      <c r="R966" s="222"/>
      <c r="S966" s="222"/>
      <c r="T966" s="222"/>
      <c r="U966" s="222"/>
      <c r="V966" s="222"/>
      <c r="W966" s="222"/>
      <c r="X966" s="222"/>
      <c r="Y966" s="213"/>
      <c r="Z966" s="213"/>
      <c r="AA966" s="213"/>
      <c r="AB966" s="213"/>
      <c r="AC966" s="213"/>
      <c r="AD966" s="213"/>
      <c r="AE966" s="213"/>
      <c r="AF966" s="213"/>
      <c r="AG966" s="213" t="s">
        <v>532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1" x14ac:dyDescent="0.2">
      <c r="A967" s="220"/>
      <c r="B967" s="221"/>
      <c r="C967" s="261" t="s">
        <v>79</v>
      </c>
      <c r="D967" s="259"/>
      <c r="E967" s="260">
        <v>3</v>
      </c>
      <c r="F967" s="222"/>
      <c r="G967" s="222"/>
      <c r="H967" s="222"/>
      <c r="I967" s="222"/>
      <c r="J967" s="222"/>
      <c r="K967" s="222"/>
      <c r="L967" s="222"/>
      <c r="M967" s="222"/>
      <c r="N967" s="222"/>
      <c r="O967" s="222"/>
      <c r="P967" s="222"/>
      <c r="Q967" s="222"/>
      <c r="R967" s="222"/>
      <c r="S967" s="222"/>
      <c r="T967" s="222"/>
      <c r="U967" s="222"/>
      <c r="V967" s="222"/>
      <c r="W967" s="222"/>
      <c r="X967" s="222"/>
      <c r="Y967" s="213"/>
      <c r="Z967" s="213"/>
      <c r="AA967" s="213"/>
      <c r="AB967" s="213"/>
      <c r="AC967" s="213"/>
      <c r="AD967" s="213"/>
      <c r="AE967" s="213"/>
      <c r="AF967" s="213"/>
      <c r="AG967" s="213" t="s">
        <v>532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ht="22.5" outlineLevel="1" x14ac:dyDescent="0.2">
      <c r="A968" s="234">
        <v>261</v>
      </c>
      <c r="B968" s="235" t="s">
        <v>2967</v>
      </c>
      <c r="C968" s="253" t="s">
        <v>2968</v>
      </c>
      <c r="D968" s="236" t="s">
        <v>901</v>
      </c>
      <c r="E968" s="237">
        <v>2</v>
      </c>
      <c r="F968" s="238"/>
      <c r="G968" s="239">
        <f>ROUND(E968*F968,2)</f>
        <v>0</v>
      </c>
      <c r="H968" s="238"/>
      <c r="I968" s="239">
        <f>ROUND(E968*H968,2)</f>
        <v>0</v>
      </c>
      <c r="J968" s="238"/>
      <c r="K968" s="239">
        <f>ROUND(E968*J968,2)</f>
        <v>0</v>
      </c>
      <c r="L968" s="239">
        <v>21</v>
      </c>
      <c r="M968" s="239">
        <f>G968*(1+L968/100)</f>
        <v>0</v>
      </c>
      <c r="N968" s="239">
        <v>0</v>
      </c>
      <c r="O968" s="239">
        <f>ROUND(E968*N968,2)</f>
        <v>0</v>
      </c>
      <c r="P968" s="239">
        <v>0</v>
      </c>
      <c r="Q968" s="239">
        <f>ROUND(E968*P968,2)</f>
        <v>0</v>
      </c>
      <c r="R968" s="239"/>
      <c r="S968" s="239" t="s">
        <v>374</v>
      </c>
      <c r="T968" s="240" t="s">
        <v>375</v>
      </c>
      <c r="U968" s="222">
        <v>0</v>
      </c>
      <c r="V968" s="222">
        <f>ROUND(E968*U968,2)</f>
        <v>0</v>
      </c>
      <c r="W968" s="222"/>
      <c r="X968" s="222" t="s">
        <v>376</v>
      </c>
      <c r="Y968" s="213"/>
      <c r="Z968" s="213"/>
      <c r="AA968" s="213"/>
      <c r="AB968" s="213"/>
      <c r="AC968" s="213"/>
      <c r="AD968" s="213"/>
      <c r="AE968" s="213"/>
      <c r="AF968" s="213"/>
      <c r="AG968" s="213" t="s">
        <v>561</v>
      </c>
      <c r="AH968" s="213"/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ht="22.5" outlineLevel="1" x14ac:dyDescent="0.2">
      <c r="A969" s="220"/>
      <c r="B969" s="221"/>
      <c r="C969" s="261" t="s">
        <v>1874</v>
      </c>
      <c r="D969" s="259"/>
      <c r="E969" s="260"/>
      <c r="F969" s="222"/>
      <c r="G969" s="222"/>
      <c r="H969" s="222"/>
      <c r="I969" s="222"/>
      <c r="J969" s="222"/>
      <c r="K969" s="222"/>
      <c r="L969" s="222"/>
      <c r="M969" s="222"/>
      <c r="N969" s="222"/>
      <c r="O969" s="222"/>
      <c r="P969" s="222"/>
      <c r="Q969" s="222"/>
      <c r="R969" s="222"/>
      <c r="S969" s="222"/>
      <c r="T969" s="222"/>
      <c r="U969" s="222"/>
      <c r="V969" s="222"/>
      <c r="W969" s="222"/>
      <c r="X969" s="222"/>
      <c r="Y969" s="213"/>
      <c r="Z969" s="213"/>
      <c r="AA969" s="213"/>
      <c r="AB969" s="213"/>
      <c r="AC969" s="213"/>
      <c r="AD969" s="213"/>
      <c r="AE969" s="213"/>
      <c r="AF969" s="213"/>
      <c r="AG969" s="213" t="s">
        <v>532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ht="22.5" outlineLevel="1" x14ac:dyDescent="0.2">
      <c r="A970" s="220"/>
      <c r="B970" s="221"/>
      <c r="C970" s="261" t="s">
        <v>1875</v>
      </c>
      <c r="D970" s="259"/>
      <c r="E970" s="260"/>
      <c r="F970" s="222"/>
      <c r="G970" s="222"/>
      <c r="H970" s="222"/>
      <c r="I970" s="222"/>
      <c r="J970" s="222"/>
      <c r="K970" s="222"/>
      <c r="L970" s="222"/>
      <c r="M970" s="222"/>
      <c r="N970" s="222"/>
      <c r="O970" s="222"/>
      <c r="P970" s="222"/>
      <c r="Q970" s="222"/>
      <c r="R970" s="222"/>
      <c r="S970" s="222"/>
      <c r="T970" s="222"/>
      <c r="U970" s="222"/>
      <c r="V970" s="222"/>
      <c r="W970" s="222"/>
      <c r="X970" s="222"/>
      <c r="Y970" s="213"/>
      <c r="Z970" s="213"/>
      <c r="AA970" s="213"/>
      <c r="AB970" s="213"/>
      <c r="AC970" s="213"/>
      <c r="AD970" s="213"/>
      <c r="AE970" s="213"/>
      <c r="AF970" s="213"/>
      <c r="AG970" s="213" t="s">
        <v>532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1" x14ac:dyDescent="0.2">
      <c r="A971" s="220"/>
      <c r="B971" s="221"/>
      <c r="C971" s="261" t="s">
        <v>2963</v>
      </c>
      <c r="D971" s="259"/>
      <c r="E971" s="260"/>
      <c r="F971" s="222"/>
      <c r="G971" s="222"/>
      <c r="H971" s="222"/>
      <c r="I971" s="222"/>
      <c r="J971" s="222"/>
      <c r="K971" s="222"/>
      <c r="L971" s="222"/>
      <c r="M971" s="222"/>
      <c r="N971" s="222"/>
      <c r="O971" s="222"/>
      <c r="P971" s="222"/>
      <c r="Q971" s="222"/>
      <c r="R971" s="222"/>
      <c r="S971" s="222"/>
      <c r="T971" s="222"/>
      <c r="U971" s="222"/>
      <c r="V971" s="222"/>
      <c r="W971" s="222"/>
      <c r="X971" s="222"/>
      <c r="Y971" s="213"/>
      <c r="Z971" s="213"/>
      <c r="AA971" s="213"/>
      <c r="AB971" s="213"/>
      <c r="AC971" s="213"/>
      <c r="AD971" s="213"/>
      <c r="AE971" s="213"/>
      <c r="AF971" s="213"/>
      <c r="AG971" s="213" t="s">
        <v>532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1" x14ac:dyDescent="0.2">
      <c r="A972" s="220"/>
      <c r="B972" s="221"/>
      <c r="C972" s="261" t="s">
        <v>2943</v>
      </c>
      <c r="D972" s="259"/>
      <c r="E972" s="260"/>
      <c r="F972" s="222"/>
      <c r="G972" s="222"/>
      <c r="H972" s="222"/>
      <c r="I972" s="222"/>
      <c r="J972" s="222"/>
      <c r="K972" s="222"/>
      <c r="L972" s="222"/>
      <c r="M972" s="222"/>
      <c r="N972" s="222"/>
      <c r="O972" s="222"/>
      <c r="P972" s="222"/>
      <c r="Q972" s="222"/>
      <c r="R972" s="222"/>
      <c r="S972" s="222"/>
      <c r="T972" s="222"/>
      <c r="U972" s="222"/>
      <c r="V972" s="222"/>
      <c r="W972" s="222"/>
      <c r="X972" s="222"/>
      <c r="Y972" s="213"/>
      <c r="Z972" s="213"/>
      <c r="AA972" s="213"/>
      <c r="AB972" s="213"/>
      <c r="AC972" s="213"/>
      <c r="AD972" s="213"/>
      <c r="AE972" s="213"/>
      <c r="AF972" s="213"/>
      <c r="AG972" s="213" t="s">
        <v>532</v>
      </c>
      <c r="AH972" s="213">
        <v>0</v>
      </c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1" x14ac:dyDescent="0.2">
      <c r="A973" s="220"/>
      <c r="B973" s="221"/>
      <c r="C973" s="261" t="s">
        <v>63</v>
      </c>
      <c r="D973" s="259"/>
      <c r="E973" s="260">
        <v>2</v>
      </c>
      <c r="F973" s="222"/>
      <c r="G973" s="222"/>
      <c r="H973" s="222"/>
      <c r="I973" s="222"/>
      <c r="J973" s="222"/>
      <c r="K973" s="222"/>
      <c r="L973" s="222"/>
      <c r="M973" s="222"/>
      <c r="N973" s="222"/>
      <c r="O973" s="222"/>
      <c r="P973" s="222"/>
      <c r="Q973" s="222"/>
      <c r="R973" s="222"/>
      <c r="S973" s="222"/>
      <c r="T973" s="222"/>
      <c r="U973" s="222"/>
      <c r="V973" s="222"/>
      <c r="W973" s="222"/>
      <c r="X973" s="222"/>
      <c r="Y973" s="213"/>
      <c r="Z973" s="213"/>
      <c r="AA973" s="213"/>
      <c r="AB973" s="213"/>
      <c r="AC973" s="213"/>
      <c r="AD973" s="213"/>
      <c r="AE973" s="213"/>
      <c r="AF973" s="213"/>
      <c r="AG973" s="213" t="s">
        <v>532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ht="22.5" outlineLevel="1" x14ac:dyDescent="0.2">
      <c r="A974" s="234">
        <v>262</v>
      </c>
      <c r="B974" s="235" t="s">
        <v>2969</v>
      </c>
      <c r="C974" s="253" t="s">
        <v>2970</v>
      </c>
      <c r="D974" s="236" t="s">
        <v>901</v>
      </c>
      <c r="E974" s="237">
        <v>9</v>
      </c>
      <c r="F974" s="238"/>
      <c r="G974" s="239">
        <f>ROUND(E974*F974,2)</f>
        <v>0</v>
      </c>
      <c r="H974" s="238"/>
      <c r="I974" s="239">
        <f>ROUND(E974*H974,2)</f>
        <v>0</v>
      </c>
      <c r="J974" s="238"/>
      <c r="K974" s="239">
        <f>ROUND(E974*J974,2)</f>
        <v>0</v>
      </c>
      <c r="L974" s="239">
        <v>21</v>
      </c>
      <c r="M974" s="239">
        <f>G974*(1+L974/100)</f>
        <v>0</v>
      </c>
      <c r="N974" s="239">
        <v>0</v>
      </c>
      <c r="O974" s="239">
        <f>ROUND(E974*N974,2)</f>
        <v>0</v>
      </c>
      <c r="P974" s="239">
        <v>0</v>
      </c>
      <c r="Q974" s="239">
        <f>ROUND(E974*P974,2)</f>
        <v>0</v>
      </c>
      <c r="R974" s="239"/>
      <c r="S974" s="239" t="s">
        <v>374</v>
      </c>
      <c r="T974" s="240" t="s">
        <v>375</v>
      </c>
      <c r="U974" s="222">
        <v>0</v>
      </c>
      <c r="V974" s="222">
        <f>ROUND(E974*U974,2)</f>
        <v>0</v>
      </c>
      <c r="W974" s="222"/>
      <c r="X974" s="222" t="s">
        <v>376</v>
      </c>
      <c r="Y974" s="213"/>
      <c r="Z974" s="213"/>
      <c r="AA974" s="213"/>
      <c r="AB974" s="213"/>
      <c r="AC974" s="213"/>
      <c r="AD974" s="213"/>
      <c r="AE974" s="213"/>
      <c r="AF974" s="213"/>
      <c r="AG974" s="213" t="s">
        <v>561</v>
      </c>
      <c r="AH974" s="213"/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ht="22.5" outlineLevel="1" x14ac:dyDescent="0.2">
      <c r="A975" s="220"/>
      <c r="B975" s="221"/>
      <c r="C975" s="261" t="s">
        <v>1874</v>
      </c>
      <c r="D975" s="259"/>
      <c r="E975" s="260"/>
      <c r="F975" s="222"/>
      <c r="G975" s="222"/>
      <c r="H975" s="222"/>
      <c r="I975" s="222"/>
      <c r="J975" s="222"/>
      <c r="K975" s="222"/>
      <c r="L975" s="222"/>
      <c r="M975" s="222"/>
      <c r="N975" s="222"/>
      <c r="O975" s="222"/>
      <c r="P975" s="222"/>
      <c r="Q975" s="222"/>
      <c r="R975" s="222"/>
      <c r="S975" s="222"/>
      <c r="T975" s="222"/>
      <c r="U975" s="222"/>
      <c r="V975" s="222"/>
      <c r="W975" s="222"/>
      <c r="X975" s="222"/>
      <c r="Y975" s="213"/>
      <c r="Z975" s="213"/>
      <c r="AA975" s="213"/>
      <c r="AB975" s="213"/>
      <c r="AC975" s="213"/>
      <c r="AD975" s="213"/>
      <c r="AE975" s="213"/>
      <c r="AF975" s="213"/>
      <c r="AG975" s="213" t="s">
        <v>532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ht="22.5" outlineLevel="1" x14ac:dyDescent="0.2">
      <c r="A976" s="220"/>
      <c r="B976" s="221"/>
      <c r="C976" s="261" t="s">
        <v>1875</v>
      </c>
      <c r="D976" s="259"/>
      <c r="E976" s="260"/>
      <c r="F976" s="222"/>
      <c r="G976" s="222"/>
      <c r="H976" s="222"/>
      <c r="I976" s="222"/>
      <c r="J976" s="222"/>
      <c r="K976" s="222"/>
      <c r="L976" s="222"/>
      <c r="M976" s="222"/>
      <c r="N976" s="222"/>
      <c r="O976" s="222"/>
      <c r="P976" s="222"/>
      <c r="Q976" s="222"/>
      <c r="R976" s="222"/>
      <c r="S976" s="222"/>
      <c r="T976" s="222"/>
      <c r="U976" s="222"/>
      <c r="V976" s="222"/>
      <c r="W976" s="222"/>
      <c r="X976" s="222"/>
      <c r="Y976" s="213"/>
      <c r="Z976" s="213"/>
      <c r="AA976" s="213"/>
      <c r="AB976" s="213"/>
      <c r="AC976" s="213"/>
      <c r="AD976" s="213"/>
      <c r="AE976" s="213"/>
      <c r="AF976" s="213"/>
      <c r="AG976" s="213" t="s">
        <v>532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1" x14ac:dyDescent="0.2">
      <c r="A977" s="220"/>
      <c r="B977" s="221"/>
      <c r="C977" s="261" t="s">
        <v>2963</v>
      </c>
      <c r="D977" s="259"/>
      <c r="E977" s="260"/>
      <c r="F977" s="222"/>
      <c r="G977" s="222"/>
      <c r="H977" s="222"/>
      <c r="I977" s="222"/>
      <c r="J977" s="222"/>
      <c r="K977" s="222"/>
      <c r="L977" s="222"/>
      <c r="M977" s="222"/>
      <c r="N977" s="222"/>
      <c r="O977" s="222"/>
      <c r="P977" s="222"/>
      <c r="Q977" s="222"/>
      <c r="R977" s="222"/>
      <c r="S977" s="222"/>
      <c r="T977" s="222"/>
      <c r="U977" s="222"/>
      <c r="V977" s="222"/>
      <c r="W977" s="222"/>
      <c r="X977" s="222"/>
      <c r="Y977" s="213"/>
      <c r="Z977" s="213"/>
      <c r="AA977" s="213"/>
      <c r="AB977" s="213"/>
      <c r="AC977" s="213"/>
      <c r="AD977" s="213"/>
      <c r="AE977" s="213"/>
      <c r="AF977" s="213"/>
      <c r="AG977" s="213" t="s">
        <v>532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1" x14ac:dyDescent="0.2">
      <c r="A978" s="220"/>
      <c r="B978" s="221"/>
      <c r="C978" s="261" t="s">
        <v>2971</v>
      </c>
      <c r="D978" s="259"/>
      <c r="E978" s="260"/>
      <c r="F978" s="222"/>
      <c r="G978" s="222"/>
      <c r="H978" s="222"/>
      <c r="I978" s="222"/>
      <c r="J978" s="222"/>
      <c r="K978" s="222"/>
      <c r="L978" s="222"/>
      <c r="M978" s="222"/>
      <c r="N978" s="222"/>
      <c r="O978" s="222"/>
      <c r="P978" s="222"/>
      <c r="Q978" s="222"/>
      <c r="R978" s="222"/>
      <c r="S978" s="222"/>
      <c r="T978" s="222"/>
      <c r="U978" s="222"/>
      <c r="V978" s="222"/>
      <c r="W978" s="222"/>
      <c r="X978" s="222"/>
      <c r="Y978" s="213"/>
      <c r="Z978" s="213"/>
      <c r="AA978" s="213"/>
      <c r="AB978" s="213"/>
      <c r="AC978" s="213"/>
      <c r="AD978" s="213"/>
      <c r="AE978" s="213"/>
      <c r="AF978" s="213"/>
      <c r="AG978" s="213" t="s">
        <v>532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20"/>
      <c r="B979" s="221"/>
      <c r="C979" s="261" t="s">
        <v>97</v>
      </c>
      <c r="D979" s="259"/>
      <c r="E979" s="260">
        <v>9</v>
      </c>
      <c r="F979" s="222"/>
      <c r="G979" s="222"/>
      <c r="H979" s="222"/>
      <c r="I979" s="222"/>
      <c r="J979" s="222"/>
      <c r="K979" s="222"/>
      <c r="L979" s="222"/>
      <c r="M979" s="222"/>
      <c r="N979" s="222"/>
      <c r="O979" s="222"/>
      <c r="P979" s="222"/>
      <c r="Q979" s="222"/>
      <c r="R979" s="222"/>
      <c r="S979" s="222"/>
      <c r="T979" s="222"/>
      <c r="U979" s="222"/>
      <c r="V979" s="222"/>
      <c r="W979" s="222"/>
      <c r="X979" s="222"/>
      <c r="Y979" s="213"/>
      <c r="Z979" s="213"/>
      <c r="AA979" s="213"/>
      <c r="AB979" s="213"/>
      <c r="AC979" s="213"/>
      <c r="AD979" s="213"/>
      <c r="AE979" s="213"/>
      <c r="AF979" s="213"/>
      <c r="AG979" s="213" t="s">
        <v>532</v>
      </c>
      <c r="AH979" s="213">
        <v>0</v>
      </c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ht="22.5" outlineLevel="1" x14ac:dyDescent="0.2">
      <c r="A980" s="234">
        <v>263</v>
      </c>
      <c r="B980" s="235" t="s">
        <v>2972</v>
      </c>
      <c r="C980" s="253" t="s">
        <v>2973</v>
      </c>
      <c r="D980" s="236" t="s">
        <v>901</v>
      </c>
      <c r="E980" s="237">
        <v>1</v>
      </c>
      <c r="F980" s="238"/>
      <c r="G980" s="239">
        <f>ROUND(E980*F980,2)</f>
        <v>0</v>
      </c>
      <c r="H980" s="238"/>
      <c r="I980" s="239">
        <f>ROUND(E980*H980,2)</f>
        <v>0</v>
      </c>
      <c r="J980" s="238"/>
      <c r="K980" s="239">
        <f>ROUND(E980*J980,2)</f>
        <v>0</v>
      </c>
      <c r="L980" s="239">
        <v>21</v>
      </c>
      <c r="M980" s="239">
        <f>G980*(1+L980/100)</f>
        <v>0</v>
      </c>
      <c r="N980" s="239">
        <v>0</v>
      </c>
      <c r="O980" s="239">
        <f>ROUND(E980*N980,2)</f>
        <v>0</v>
      </c>
      <c r="P980" s="239">
        <v>0</v>
      </c>
      <c r="Q980" s="239">
        <f>ROUND(E980*P980,2)</f>
        <v>0</v>
      </c>
      <c r="R980" s="239"/>
      <c r="S980" s="239" t="s">
        <v>374</v>
      </c>
      <c r="T980" s="240" t="s">
        <v>375</v>
      </c>
      <c r="U980" s="222">
        <v>0</v>
      </c>
      <c r="V980" s="222">
        <f>ROUND(E980*U980,2)</f>
        <v>0</v>
      </c>
      <c r="W980" s="222"/>
      <c r="X980" s="222" t="s">
        <v>376</v>
      </c>
      <c r="Y980" s="213"/>
      <c r="Z980" s="213"/>
      <c r="AA980" s="213"/>
      <c r="AB980" s="213"/>
      <c r="AC980" s="213"/>
      <c r="AD980" s="213"/>
      <c r="AE980" s="213"/>
      <c r="AF980" s="213"/>
      <c r="AG980" s="213" t="s">
        <v>561</v>
      </c>
      <c r="AH980" s="213"/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ht="22.5" outlineLevel="1" x14ac:dyDescent="0.2">
      <c r="A981" s="220"/>
      <c r="B981" s="221"/>
      <c r="C981" s="261" t="s">
        <v>1874</v>
      </c>
      <c r="D981" s="259"/>
      <c r="E981" s="260"/>
      <c r="F981" s="222"/>
      <c r="G981" s="222"/>
      <c r="H981" s="222"/>
      <c r="I981" s="222"/>
      <c r="J981" s="222"/>
      <c r="K981" s="222"/>
      <c r="L981" s="222"/>
      <c r="M981" s="222"/>
      <c r="N981" s="222"/>
      <c r="O981" s="222"/>
      <c r="P981" s="222"/>
      <c r="Q981" s="222"/>
      <c r="R981" s="222"/>
      <c r="S981" s="222"/>
      <c r="T981" s="222"/>
      <c r="U981" s="222"/>
      <c r="V981" s="222"/>
      <c r="W981" s="222"/>
      <c r="X981" s="222"/>
      <c r="Y981" s="213"/>
      <c r="Z981" s="213"/>
      <c r="AA981" s="213"/>
      <c r="AB981" s="213"/>
      <c r="AC981" s="213"/>
      <c r="AD981" s="213"/>
      <c r="AE981" s="213"/>
      <c r="AF981" s="213"/>
      <c r="AG981" s="213" t="s">
        <v>532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ht="22.5" outlineLevel="1" x14ac:dyDescent="0.2">
      <c r="A982" s="220"/>
      <c r="B982" s="221"/>
      <c r="C982" s="261" t="s">
        <v>1875</v>
      </c>
      <c r="D982" s="259"/>
      <c r="E982" s="260"/>
      <c r="F982" s="222"/>
      <c r="G982" s="222"/>
      <c r="H982" s="222"/>
      <c r="I982" s="222"/>
      <c r="J982" s="222"/>
      <c r="K982" s="222"/>
      <c r="L982" s="222"/>
      <c r="M982" s="222"/>
      <c r="N982" s="222"/>
      <c r="O982" s="222"/>
      <c r="P982" s="222"/>
      <c r="Q982" s="222"/>
      <c r="R982" s="222"/>
      <c r="S982" s="222"/>
      <c r="T982" s="222"/>
      <c r="U982" s="222"/>
      <c r="V982" s="222"/>
      <c r="W982" s="222"/>
      <c r="X982" s="222"/>
      <c r="Y982" s="213"/>
      <c r="Z982" s="213"/>
      <c r="AA982" s="213"/>
      <c r="AB982" s="213"/>
      <c r="AC982" s="213"/>
      <c r="AD982" s="213"/>
      <c r="AE982" s="213"/>
      <c r="AF982" s="213"/>
      <c r="AG982" s="213" t="s">
        <v>532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outlineLevel="1" x14ac:dyDescent="0.2">
      <c r="A983" s="220"/>
      <c r="B983" s="221"/>
      <c r="C983" s="261" t="s">
        <v>2963</v>
      </c>
      <c r="D983" s="259"/>
      <c r="E983" s="260"/>
      <c r="F983" s="222"/>
      <c r="G983" s="222"/>
      <c r="H983" s="222"/>
      <c r="I983" s="222"/>
      <c r="J983" s="222"/>
      <c r="K983" s="222"/>
      <c r="L983" s="222"/>
      <c r="M983" s="222"/>
      <c r="N983" s="222"/>
      <c r="O983" s="222"/>
      <c r="P983" s="222"/>
      <c r="Q983" s="222"/>
      <c r="R983" s="222"/>
      <c r="S983" s="222"/>
      <c r="T983" s="222"/>
      <c r="U983" s="222"/>
      <c r="V983" s="222"/>
      <c r="W983" s="222"/>
      <c r="X983" s="222"/>
      <c r="Y983" s="213"/>
      <c r="Z983" s="213"/>
      <c r="AA983" s="213"/>
      <c r="AB983" s="213"/>
      <c r="AC983" s="213"/>
      <c r="AD983" s="213"/>
      <c r="AE983" s="213"/>
      <c r="AF983" s="213"/>
      <c r="AG983" s="213" t="s">
        <v>532</v>
      </c>
      <c r="AH983" s="213">
        <v>0</v>
      </c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1" x14ac:dyDescent="0.2">
      <c r="A984" s="220"/>
      <c r="B984" s="221"/>
      <c r="C984" s="261" t="s">
        <v>2953</v>
      </c>
      <c r="D984" s="259"/>
      <c r="E984" s="260"/>
      <c r="F984" s="222"/>
      <c r="G984" s="222"/>
      <c r="H984" s="222"/>
      <c r="I984" s="222"/>
      <c r="J984" s="222"/>
      <c r="K984" s="222"/>
      <c r="L984" s="222"/>
      <c r="M984" s="222"/>
      <c r="N984" s="222"/>
      <c r="O984" s="222"/>
      <c r="P984" s="222"/>
      <c r="Q984" s="222"/>
      <c r="R984" s="222"/>
      <c r="S984" s="222"/>
      <c r="T984" s="222"/>
      <c r="U984" s="222"/>
      <c r="V984" s="222"/>
      <c r="W984" s="222"/>
      <c r="X984" s="222"/>
      <c r="Y984" s="213"/>
      <c r="Z984" s="213"/>
      <c r="AA984" s="213"/>
      <c r="AB984" s="213"/>
      <c r="AC984" s="213"/>
      <c r="AD984" s="213"/>
      <c r="AE984" s="213"/>
      <c r="AF984" s="213"/>
      <c r="AG984" s="213" t="s">
        <v>532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1" x14ac:dyDescent="0.2">
      <c r="A985" s="220"/>
      <c r="B985" s="221"/>
      <c r="C985" s="261" t="s">
        <v>244</v>
      </c>
      <c r="D985" s="259"/>
      <c r="E985" s="260">
        <v>1</v>
      </c>
      <c r="F985" s="222"/>
      <c r="G985" s="222"/>
      <c r="H985" s="222"/>
      <c r="I985" s="222"/>
      <c r="J985" s="222"/>
      <c r="K985" s="222"/>
      <c r="L985" s="222"/>
      <c r="M985" s="222"/>
      <c r="N985" s="222"/>
      <c r="O985" s="222"/>
      <c r="P985" s="222"/>
      <c r="Q985" s="222"/>
      <c r="R985" s="222"/>
      <c r="S985" s="222"/>
      <c r="T985" s="222"/>
      <c r="U985" s="222"/>
      <c r="V985" s="222"/>
      <c r="W985" s="222"/>
      <c r="X985" s="222"/>
      <c r="Y985" s="213"/>
      <c r="Z985" s="213"/>
      <c r="AA985" s="213"/>
      <c r="AB985" s="213"/>
      <c r="AC985" s="213"/>
      <c r="AD985" s="213"/>
      <c r="AE985" s="213"/>
      <c r="AF985" s="213"/>
      <c r="AG985" s="213" t="s">
        <v>532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ht="22.5" outlineLevel="1" x14ac:dyDescent="0.2">
      <c r="A986" s="234">
        <v>264</v>
      </c>
      <c r="B986" s="235" t="s">
        <v>2974</v>
      </c>
      <c r="C986" s="253" t="s">
        <v>2975</v>
      </c>
      <c r="D986" s="236" t="s">
        <v>901</v>
      </c>
      <c r="E986" s="237">
        <v>1</v>
      </c>
      <c r="F986" s="238"/>
      <c r="G986" s="239">
        <f>ROUND(E986*F986,2)</f>
        <v>0</v>
      </c>
      <c r="H986" s="238"/>
      <c r="I986" s="239">
        <f>ROUND(E986*H986,2)</f>
        <v>0</v>
      </c>
      <c r="J986" s="238"/>
      <c r="K986" s="239">
        <f>ROUND(E986*J986,2)</f>
        <v>0</v>
      </c>
      <c r="L986" s="239">
        <v>21</v>
      </c>
      <c r="M986" s="239">
        <f>G986*(1+L986/100)</f>
        <v>0</v>
      </c>
      <c r="N986" s="239">
        <v>0</v>
      </c>
      <c r="O986" s="239">
        <f>ROUND(E986*N986,2)</f>
        <v>0</v>
      </c>
      <c r="P986" s="239">
        <v>0</v>
      </c>
      <c r="Q986" s="239">
        <f>ROUND(E986*P986,2)</f>
        <v>0</v>
      </c>
      <c r="R986" s="239"/>
      <c r="S986" s="239" t="s">
        <v>374</v>
      </c>
      <c r="T986" s="240" t="s">
        <v>375</v>
      </c>
      <c r="U986" s="222">
        <v>0</v>
      </c>
      <c r="V986" s="222">
        <f>ROUND(E986*U986,2)</f>
        <v>0</v>
      </c>
      <c r="W986" s="222"/>
      <c r="X986" s="222" t="s">
        <v>376</v>
      </c>
      <c r="Y986" s="213"/>
      <c r="Z986" s="213"/>
      <c r="AA986" s="213"/>
      <c r="AB986" s="213"/>
      <c r="AC986" s="213"/>
      <c r="AD986" s="213"/>
      <c r="AE986" s="213"/>
      <c r="AF986" s="213"/>
      <c r="AG986" s="213" t="s">
        <v>561</v>
      </c>
      <c r="AH986" s="213"/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ht="22.5" outlineLevel="1" x14ac:dyDescent="0.2">
      <c r="A987" s="220"/>
      <c r="B987" s="221"/>
      <c r="C987" s="261" t="s">
        <v>1874</v>
      </c>
      <c r="D987" s="259"/>
      <c r="E987" s="260"/>
      <c r="F987" s="222"/>
      <c r="G987" s="222"/>
      <c r="H987" s="222"/>
      <c r="I987" s="222"/>
      <c r="J987" s="222"/>
      <c r="K987" s="222"/>
      <c r="L987" s="222"/>
      <c r="M987" s="222"/>
      <c r="N987" s="222"/>
      <c r="O987" s="222"/>
      <c r="P987" s="222"/>
      <c r="Q987" s="222"/>
      <c r="R987" s="222"/>
      <c r="S987" s="222"/>
      <c r="T987" s="222"/>
      <c r="U987" s="222"/>
      <c r="V987" s="222"/>
      <c r="W987" s="222"/>
      <c r="X987" s="222"/>
      <c r="Y987" s="213"/>
      <c r="Z987" s="213"/>
      <c r="AA987" s="213"/>
      <c r="AB987" s="213"/>
      <c r="AC987" s="213"/>
      <c r="AD987" s="213"/>
      <c r="AE987" s="213"/>
      <c r="AF987" s="213"/>
      <c r="AG987" s="213" t="s">
        <v>532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ht="22.5" outlineLevel="1" x14ac:dyDescent="0.2">
      <c r="A988" s="220"/>
      <c r="B988" s="221"/>
      <c r="C988" s="261" t="s">
        <v>1875</v>
      </c>
      <c r="D988" s="259"/>
      <c r="E988" s="260"/>
      <c r="F988" s="222"/>
      <c r="G988" s="222"/>
      <c r="H988" s="222"/>
      <c r="I988" s="222"/>
      <c r="J988" s="222"/>
      <c r="K988" s="222"/>
      <c r="L988" s="222"/>
      <c r="M988" s="222"/>
      <c r="N988" s="222"/>
      <c r="O988" s="222"/>
      <c r="P988" s="222"/>
      <c r="Q988" s="222"/>
      <c r="R988" s="222"/>
      <c r="S988" s="222"/>
      <c r="T988" s="222"/>
      <c r="U988" s="222"/>
      <c r="V988" s="222"/>
      <c r="W988" s="222"/>
      <c r="X988" s="222"/>
      <c r="Y988" s="213"/>
      <c r="Z988" s="213"/>
      <c r="AA988" s="213"/>
      <c r="AB988" s="213"/>
      <c r="AC988" s="213"/>
      <c r="AD988" s="213"/>
      <c r="AE988" s="213"/>
      <c r="AF988" s="213"/>
      <c r="AG988" s="213" t="s">
        <v>532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1" x14ac:dyDescent="0.2">
      <c r="A989" s="220"/>
      <c r="B989" s="221"/>
      <c r="C989" s="261" t="s">
        <v>2963</v>
      </c>
      <c r="D989" s="259"/>
      <c r="E989" s="260"/>
      <c r="F989" s="222"/>
      <c r="G989" s="222"/>
      <c r="H989" s="222"/>
      <c r="I989" s="222"/>
      <c r="J989" s="222"/>
      <c r="K989" s="222"/>
      <c r="L989" s="222"/>
      <c r="M989" s="222"/>
      <c r="N989" s="222"/>
      <c r="O989" s="222"/>
      <c r="P989" s="222"/>
      <c r="Q989" s="222"/>
      <c r="R989" s="222"/>
      <c r="S989" s="222"/>
      <c r="T989" s="222"/>
      <c r="U989" s="222"/>
      <c r="V989" s="222"/>
      <c r="W989" s="222"/>
      <c r="X989" s="222"/>
      <c r="Y989" s="213"/>
      <c r="Z989" s="213"/>
      <c r="AA989" s="213"/>
      <c r="AB989" s="213"/>
      <c r="AC989" s="213"/>
      <c r="AD989" s="213"/>
      <c r="AE989" s="213"/>
      <c r="AF989" s="213"/>
      <c r="AG989" s="213" t="s">
        <v>532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1" x14ac:dyDescent="0.2">
      <c r="A990" s="220"/>
      <c r="B990" s="221"/>
      <c r="C990" s="261" t="s">
        <v>2953</v>
      </c>
      <c r="D990" s="259"/>
      <c r="E990" s="260"/>
      <c r="F990" s="222"/>
      <c r="G990" s="222"/>
      <c r="H990" s="222"/>
      <c r="I990" s="222"/>
      <c r="J990" s="222"/>
      <c r="K990" s="222"/>
      <c r="L990" s="222"/>
      <c r="M990" s="222"/>
      <c r="N990" s="222"/>
      <c r="O990" s="222"/>
      <c r="P990" s="222"/>
      <c r="Q990" s="222"/>
      <c r="R990" s="222"/>
      <c r="S990" s="222"/>
      <c r="T990" s="222"/>
      <c r="U990" s="222"/>
      <c r="V990" s="222"/>
      <c r="W990" s="222"/>
      <c r="X990" s="222"/>
      <c r="Y990" s="213"/>
      <c r="Z990" s="213"/>
      <c r="AA990" s="213"/>
      <c r="AB990" s="213"/>
      <c r="AC990" s="213"/>
      <c r="AD990" s="213"/>
      <c r="AE990" s="213"/>
      <c r="AF990" s="213"/>
      <c r="AG990" s="213" t="s">
        <v>532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1" x14ac:dyDescent="0.2">
      <c r="A991" s="220"/>
      <c r="B991" s="221"/>
      <c r="C991" s="261" t="s">
        <v>244</v>
      </c>
      <c r="D991" s="259"/>
      <c r="E991" s="260">
        <v>1</v>
      </c>
      <c r="F991" s="222"/>
      <c r="G991" s="222"/>
      <c r="H991" s="222"/>
      <c r="I991" s="222"/>
      <c r="J991" s="222"/>
      <c r="K991" s="222"/>
      <c r="L991" s="222"/>
      <c r="M991" s="222"/>
      <c r="N991" s="222"/>
      <c r="O991" s="222"/>
      <c r="P991" s="222"/>
      <c r="Q991" s="222"/>
      <c r="R991" s="222"/>
      <c r="S991" s="222"/>
      <c r="T991" s="222"/>
      <c r="U991" s="222"/>
      <c r="V991" s="222"/>
      <c r="W991" s="222"/>
      <c r="X991" s="222"/>
      <c r="Y991" s="213"/>
      <c r="Z991" s="213"/>
      <c r="AA991" s="213"/>
      <c r="AB991" s="213"/>
      <c r="AC991" s="213"/>
      <c r="AD991" s="213"/>
      <c r="AE991" s="213"/>
      <c r="AF991" s="213"/>
      <c r="AG991" s="213" t="s">
        <v>532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ht="22.5" outlineLevel="1" x14ac:dyDescent="0.2">
      <c r="A992" s="234">
        <v>265</v>
      </c>
      <c r="B992" s="235" t="s">
        <v>2976</v>
      </c>
      <c r="C992" s="253" t="s">
        <v>2977</v>
      </c>
      <c r="D992" s="236" t="s">
        <v>901</v>
      </c>
      <c r="E992" s="237">
        <v>1</v>
      </c>
      <c r="F992" s="238"/>
      <c r="G992" s="239">
        <f>ROUND(E992*F992,2)</f>
        <v>0</v>
      </c>
      <c r="H992" s="238"/>
      <c r="I992" s="239">
        <f>ROUND(E992*H992,2)</f>
        <v>0</v>
      </c>
      <c r="J992" s="238"/>
      <c r="K992" s="239">
        <f>ROUND(E992*J992,2)</f>
        <v>0</v>
      </c>
      <c r="L992" s="239">
        <v>21</v>
      </c>
      <c r="M992" s="239">
        <f>G992*(1+L992/100)</f>
        <v>0</v>
      </c>
      <c r="N992" s="239">
        <v>0</v>
      </c>
      <c r="O992" s="239">
        <f>ROUND(E992*N992,2)</f>
        <v>0</v>
      </c>
      <c r="P992" s="239">
        <v>0</v>
      </c>
      <c r="Q992" s="239">
        <f>ROUND(E992*P992,2)</f>
        <v>0</v>
      </c>
      <c r="R992" s="239"/>
      <c r="S992" s="239" t="s">
        <v>374</v>
      </c>
      <c r="T992" s="240" t="s">
        <v>375</v>
      </c>
      <c r="U992" s="222">
        <v>0</v>
      </c>
      <c r="V992" s="222">
        <f>ROUND(E992*U992,2)</f>
        <v>0</v>
      </c>
      <c r="W992" s="222"/>
      <c r="X992" s="222" t="s">
        <v>376</v>
      </c>
      <c r="Y992" s="213"/>
      <c r="Z992" s="213"/>
      <c r="AA992" s="213"/>
      <c r="AB992" s="213"/>
      <c r="AC992" s="213"/>
      <c r="AD992" s="213"/>
      <c r="AE992" s="213"/>
      <c r="AF992" s="213"/>
      <c r="AG992" s="213" t="s">
        <v>561</v>
      </c>
      <c r="AH992" s="213"/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ht="22.5" outlineLevel="1" x14ac:dyDescent="0.2">
      <c r="A993" s="220"/>
      <c r="B993" s="221"/>
      <c r="C993" s="261" t="s">
        <v>1874</v>
      </c>
      <c r="D993" s="259"/>
      <c r="E993" s="260"/>
      <c r="F993" s="222"/>
      <c r="G993" s="222"/>
      <c r="H993" s="222"/>
      <c r="I993" s="222"/>
      <c r="J993" s="222"/>
      <c r="K993" s="222"/>
      <c r="L993" s="222"/>
      <c r="M993" s="222"/>
      <c r="N993" s="222"/>
      <c r="O993" s="222"/>
      <c r="P993" s="222"/>
      <c r="Q993" s="222"/>
      <c r="R993" s="222"/>
      <c r="S993" s="222"/>
      <c r="T993" s="222"/>
      <c r="U993" s="222"/>
      <c r="V993" s="222"/>
      <c r="W993" s="222"/>
      <c r="X993" s="222"/>
      <c r="Y993" s="213"/>
      <c r="Z993" s="213"/>
      <c r="AA993" s="213"/>
      <c r="AB993" s="213"/>
      <c r="AC993" s="213"/>
      <c r="AD993" s="213"/>
      <c r="AE993" s="213"/>
      <c r="AF993" s="213"/>
      <c r="AG993" s="213" t="s">
        <v>532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ht="22.5" outlineLevel="1" x14ac:dyDescent="0.2">
      <c r="A994" s="220"/>
      <c r="B994" s="221"/>
      <c r="C994" s="261" t="s">
        <v>1875</v>
      </c>
      <c r="D994" s="259"/>
      <c r="E994" s="260"/>
      <c r="F994" s="222"/>
      <c r="G994" s="222"/>
      <c r="H994" s="222"/>
      <c r="I994" s="222"/>
      <c r="J994" s="222"/>
      <c r="K994" s="222"/>
      <c r="L994" s="222"/>
      <c r="M994" s="222"/>
      <c r="N994" s="222"/>
      <c r="O994" s="222"/>
      <c r="P994" s="222"/>
      <c r="Q994" s="222"/>
      <c r="R994" s="222"/>
      <c r="S994" s="222"/>
      <c r="T994" s="222"/>
      <c r="U994" s="222"/>
      <c r="V994" s="222"/>
      <c r="W994" s="222"/>
      <c r="X994" s="222"/>
      <c r="Y994" s="213"/>
      <c r="Z994" s="213"/>
      <c r="AA994" s="213"/>
      <c r="AB994" s="213"/>
      <c r="AC994" s="213"/>
      <c r="AD994" s="213"/>
      <c r="AE994" s="213"/>
      <c r="AF994" s="213"/>
      <c r="AG994" s="213" t="s">
        <v>532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1" x14ac:dyDescent="0.2">
      <c r="A995" s="220"/>
      <c r="B995" s="221"/>
      <c r="C995" s="261" t="s">
        <v>2963</v>
      </c>
      <c r="D995" s="259"/>
      <c r="E995" s="260"/>
      <c r="F995" s="222"/>
      <c r="G995" s="222"/>
      <c r="H995" s="222"/>
      <c r="I995" s="222"/>
      <c r="J995" s="222"/>
      <c r="K995" s="222"/>
      <c r="L995" s="222"/>
      <c r="M995" s="222"/>
      <c r="N995" s="222"/>
      <c r="O995" s="222"/>
      <c r="P995" s="222"/>
      <c r="Q995" s="222"/>
      <c r="R995" s="222"/>
      <c r="S995" s="222"/>
      <c r="T995" s="222"/>
      <c r="U995" s="222"/>
      <c r="V995" s="222"/>
      <c r="W995" s="222"/>
      <c r="X995" s="222"/>
      <c r="Y995" s="213"/>
      <c r="Z995" s="213"/>
      <c r="AA995" s="213"/>
      <c r="AB995" s="213"/>
      <c r="AC995" s="213"/>
      <c r="AD995" s="213"/>
      <c r="AE995" s="213"/>
      <c r="AF995" s="213"/>
      <c r="AG995" s="213" t="s">
        <v>532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1" x14ac:dyDescent="0.2">
      <c r="A996" s="220"/>
      <c r="B996" s="221"/>
      <c r="C996" s="261" t="s">
        <v>2953</v>
      </c>
      <c r="D996" s="259"/>
      <c r="E996" s="260"/>
      <c r="F996" s="222"/>
      <c r="G996" s="222"/>
      <c r="H996" s="222"/>
      <c r="I996" s="222"/>
      <c r="J996" s="222"/>
      <c r="K996" s="222"/>
      <c r="L996" s="222"/>
      <c r="M996" s="222"/>
      <c r="N996" s="222"/>
      <c r="O996" s="222"/>
      <c r="P996" s="222"/>
      <c r="Q996" s="222"/>
      <c r="R996" s="222"/>
      <c r="S996" s="222"/>
      <c r="T996" s="222"/>
      <c r="U996" s="222"/>
      <c r="V996" s="222"/>
      <c r="W996" s="222"/>
      <c r="X996" s="222"/>
      <c r="Y996" s="213"/>
      <c r="Z996" s="213"/>
      <c r="AA996" s="213"/>
      <c r="AB996" s="213"/>
      <c r="AC996" s="213"/>
      <c r="AD996" s="213"/>
      <c r="AE996" s="213"/>
      <c r="AF996" s="213"/>
      <c r="AG996" s="213" t="s">
        <v>532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1" x14ac:dyDescent="0.2">
      <c r="A997" s="220"/>
      <c r="B997" s="221"/>
      <c r="C997" s="261" t="s">
        <v>244</v>
      </c>
      <c r="D997" s="259"/>
      <c r="E997" s="260">
        <v>1</v>
      </c>
      <c r="F997" s="222"/>
      <c r="G997" s="222"/>
      <c r="H997" s="222"/>
      <c r="I997" s="222"/>
      <c r="J997" s="222"/>
      <c r="K997" s="222"/>
      <c r="L997" s="222"/>
      <c r="M997" s="222"/>
      <c r="N997" s="222"/>
      <c r="O997" s="222"/>
      <c r="P997" s="222"/>
      <c r="Q997" s="222"/>
      <c r="R997" s="222"/>
      <c r="S997" s="222"/>
      <c r="T997" s="222"/>
      <c r="U997" s="222"/>
      <c r="V997" s="222"/>
      <c r="W997" s="222"/>
      <c r="X997" s="222"/>
      <c r="Y997" s="213"/>
      <c r="Z997" s="213"/>
      <c r="AA997" s="213"/>
      <c r="AB997" s="213"/>
      <c r="AC997" s="213"/>
      <c r="AD997" s="213"/>
      <c r="AE997" s="213"/>
      <c r="AF997" s="213"/>
      <c r="AG997" s="213" t="s">
        <v>532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ht="22.5" outlineLevel="1" x14ac:dyDescent="0.2">
      <c r="A998" s="234">
        <v>266</v>
      </c>
      <c r="B998" s="235" t="s">
        <v>2978</v>
      </c>
      <c r="C998" s="253" t="s">
        <v>2979</v>
      </c>
      <c r="D998" s="236" t="s">
        <v>901</v>
      </c>
      <c r="E998" s="237">
        <v>2</v>
      </c>
      <c r="F998" s="238"/>
      <c r="G998" s="239">
        <f>ROUND(E998*F998,2)</f>
        <v>0</v>
      </c>
      <c r="H998" s="238"/>
      <c r="I998" s="239">
        <f>ROUND(E998*H998,2)</f>
        <v>0</v>
      </c>
      <c r="J998" s="238"/>
      <c r="K998" s="239">
        <f>ROUND(E998*J998,2)</f>
        <v>0</v>
      </c>
      <c r="L998" s="239">
        <v>21</v>
      </c>
      <c r="M998" s="239">
        <f>G998*(1+L998/100)</f>
        <v>0</v>
      </c>
      <c r="N998" s="239">
        <v>0</v>
      </c>
      <c r="O998" s="239">
        <f>ROUND(E998*N998,2)</f>
        <v>0</v>
      </c>
      <c r="P998" s="239">
        <v>0</v>
      </c>
      <c r="Q998" s="239">
        <f>ROUND(E998*P998,2)</f>
        <v>0</v>
      </c>
      <c r="R998" s="239"/>
      <c r="S998" s="239" t="s">
        <v>374</v>
      </c>
      <c r="T998" s="240" t="s">
        <v>375</v>
      </c>
      <c r="U998" s="222">
        <v>0</v>
      </c>
      <c r="V998" s="222">
        <f>ROUND(E998*U998,2)</f>
        <v>0</v>
      </c>
      <c r="W998" s="222"/>
      <c r="X998" s="222" t="s">
        <v>376</v>
      </c>
      <c r="Y998" s="213"/>
      <c r="Z998" s="213"/>
      <c r="AA998" s="213"/>
      <c r="AB998" s="213"/>
      <c r="AC998" s="213"/>
      <c r="AD998" s="213"/>
      <c r="AE998" s="213"/>
      <c r="AF998" s="213"/>
      <c r="AG998" s="213" t="s">
        <v>561</v>
      </c>
      <c r="AH998" s="213"/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ht="22.5" outlineLevel="1" x14ac:dyDescent="0.2">
      <c r="A999" s="220"/>
      <c r="B999" s="221"/>
      <c r="C999" s="261" t="s">
        <v>1874</v>
      </c>
      <c r="D999" s="259"/>
      <c r="E999" s="260"/>
      <c r="F999" s="222"/>
      <c r="G999" s="222"/>
      <c r="H999" s="222"/>
      <c r="I999" s="222"/>
      <c r="J999" s="222"/>
      <c r="K999" s="222"/>
      <c r="L999" s="222"/>
      <c r="M999" s="222"/>
      <c r="N999" s="222"/>
      <c r="O999" s="222"/>
      <c r="P999" s="222"/>
      <c r="Q999" s="222"/>
      <c r="R999" s="222"/>
      <c r="S999" s="222"/>
      <c r="T999" s="222"/>
      <c r="U999" s="222"/>
      <c r="V999" s="222"/>
      <c r="W999" s="222"/>
      <c r="X999" s="222"/>
      <c r="Y999" s="213"/>
      <c r="Z999" s="213"/>
      <c r="AA999" s="213"/>
      <c r="AB999" s="213"/>
      <c r="AC999" s="213"/>
      <c r="AD999" s="213"/>
      <c r="AE999" s="213"/>
      <c r="AF999" s="213"/>
      <c r="AG999" s="213" t="s">
        <v>532</v>
      </c>
      <c r="AH999" s="213">
        <v>0</v>
      </c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ht="22.5" outlineLevel="1" x14ac:dyDescent="0.2">
      <c r="A1000" s="220"/>
      <c r="B1000" s="221"/>
      <c r="C1000" s="261" t="s">
        <v>1875</v>
      </c>
      <c r="D1000" s="259"/>
      <c r="E1000" s="260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222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13"/>
      <c r="Z1000" s="213"/>
      <c r="AA1000" s="213"/>
      <c r="AB1000" s="213"/>
      <c r="AC1000" s="213"/>
      <c r="AD1000" s="213"/>
      <c r="AE1000" s="213"/>
      <c r="AF1000" s="213"/>
      <c r="AG1000" s="213" t="s">
        <v>532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1" x14ac:dyDescent="0.2">
      <c r="A1001" s="220"/>
      <c r="B1001" s="221"/>
      <c r="C1001" s="261" t="s">
        <v>2963</v>
      </c>
      <c r="D1001" s="259"/>
      <c r="E1001" s="260"/>
      <c r="F1001" s="222"/>
      <c r="G1001" s="222"/>
      <c r="H1001" s="222"/>
      <c r="I1001" s="222"/>
      <c r="J1001" s="222"/>
      <c r="K1001" s="222"/>
      <c r="L1001" s="222"/>
      <c r="M1001" s="222"/>
      <c r="N1001" s="222"/>
      <c r="O1001" s="222"/>
      <c r="P1001" s="222"/>
      <c r="Q1001" s="222"/>
      <c r="R1001" s="222"/>
      <c r="S1001" s="222"/>
      <c r="T1001" s="222"/>
      <c r="U1001" s="222"/>
      <c r="V1001" s="222"/>
      <c r="W1001" s="222"/>
      <c r="X1001" s="222"/>
      <c r="Y1001" s="213"/>
      <c r="Z1001" s="213"/>
      <c r="AA1001" s="213"/>
      <c r="AB1001" s="213"/>
      <c r="AC1001" s="213"/>
      <c r="AD1001" s="213"/>
      <c r="AE1001" s="213"/>
      <c r="AF1001" s="213"/>
      <c r="AG1001" s="213" t="s">
        <v>532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1" x14ac:dyDescent="0.2">
      <c r="A1002" s="220"/>
      <c r="B1002" s="221"/>
      <c r="C1002" s="261" t="s">
        <v>2943</v>
      </c>
      <c r="D1002" s="259"/>
      <c r="E1002" s="260"/>
      <c r="F1002" s="222"/>
      <c r="G1002" s="222"/>
      <c r="H1002" s="222"/>
      <c r="I1002" s="222"/>
      <c r="J1002" s="222"/>
      <c r="K1002" s="222"/>
      <c r="L1002" s="222"/>
      <c r="M1002" s="222"/>
      <c r="N1002" s="222"/>
      <c r="O1002" s="222"/>
      <c r="P1002" s="222"/>
      <c r="Q1002" s="222"/>
      <c r="R1002" s="222"/>
      <c r="S1002" s="222"/>
      <c r="T1002" s="222"/>
      <c r="U1002" s="222"/>
      <c r="V1002" s="222"/>
      <c r="W1002" s="222"/>
      <c r="X1002" s="222"/>
      <c r="Y1002" s="213"/>
      <c r="Z1002" s="213"/>
      <c r="AA1002" s="213"/>
      <c r="AB1002" s="213"/>
      <c r="AC1002" s="213"/>
      <c r="AD1002" s="213"/>
      <c r="AE1002" s="213"/>
      <c r="AF1002" s="213"/>
      <c r="AG1002" s="213" t="s">
        <v>532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1" x14ac:dyDescent="0.2">
      <c r="A1003" s="220"/>
      <c r="B1003" s="221"/>
      <c r="C1003" s="261" t="s">
        <v>63</v>
      </c>
      <c r="D1003" s="259"/>
      <c r="E1003" s="260">
        <v>2</v>
      </c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2"/>
      <c r="Q1003" s="222"/>
      <c r="R1003" s="222"/>
      <c r="S1003" s="222"/>
      <c r="T1003" s="222"/>
      <c r="U1003" s="222"/>
      <c r="V1003" s="222"/>
      <c r="W1003" s="222"/>
      <c r="X1003" s="222"/>
      <c r="Y1003" s="213"/>
      <c r="Z1003" s="213"/>
      <c r="AA1003" s="213"/>
      <c r="AB1003" s="213"/>
      <c r="AC1003" s="213"/>
      <c r="AD1003" s="213"/>
      <c r="AE1003" s="213"/>
      <c r="AF1003" s="213"/>
      <c r="AG1003" s="213" t="s">
        <v>532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ht="22.5" outlineLevel="1" x14ac:dyDescent="0.2">
      <c r="A1004" s="234">
        <v>267</v>
      </c>
      <c r="B1004" s="235" t="s">
        <v>2980</v>
      </c>
      <c r="C1004" s="253" t="s">
        <v>2981</v>
      </c>
      <c r="D1004" s="236" t="s">
        <v>901</v>
      </c>
      <c r="E1004" s="237">
        <v>1</v>
      </c>
      <c r="F1004" s="238"/>
      <c r="G1004" s="239">
        <f>ROUND(E1004*F1004,2)</f>
        <v>0</v>
      </c>
      <c r="H1004" s="238"/>
      <c r="I1004" s="239">
        <f>ROUND(E1004*H1004,2)</f>
        <v>0</v>
      </c>
      <c r="J1004" s="238"/>
      <c r="K1004" s="239">
        <f>ROUND(E1004*J1004,2)</f>
        <v>0</v>
      </c>
      <c r="L1004" s="239">
        <v>21</v>
      </c>
      <c r="M1004" s="239">
        <f>G1004*(1+L1004/100)</f>
        <v>0</v>
      </c>
      <c r="N1004" s="239">
        <v>0</v>
      </c>
      <c r="O1004" s="239">
        <f>ROUND(E1004*N1004,2)</f>
        <v>0</v>
      </c>
      <c r="P1004" s="239">
        <v>0</v>
      </c>
      <c r="Q1004" s="239">
        <f>ROUND(E1004*P1004,2)</f>
        <v>0</v>
      </c>
      <c r="R1004" s="239"/>
      <c r="S1004" s="239" t="s">
        <v>374</v>
      </c>
      <c r="T1004" s="240" t="s">
        <v>375</v>
      </c>
      <c r="U1004" s="222">
        <v>0</v>
      </c>
      <c r="V1004" s="222">
        <f>ROUND(E1004*U1004,2)</f>
        <v>0</v>
      </c>
      <c r="W1004" s="222"/>
      <c r="X1004" s="222" t="s">
        <v>376</v>
      </c>
      <c r="Y1004" s="213"/>
      <c r="Z1004" s="213"/>
      <c r="AA1004" s="213"/>
      <c r="AB1004" s="213"/>
      <c r="AC1004" s="213"/>
      <c r="AD1004" s="213"/>
      <c r="AE1004" s="213"/>
      <c r="AF1004" s="213"/>
      <c r="AG1004" s="213" t="s">
        <v>561</v>
      </c>
      <c r="AH1004" s="213"/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ht="22.5" outlineLevel="1" x14ac:dyDescent="0.2">
      <c r="A1005" s="220"/>
      <c r="B1005" s="221"/>
      <c r="C1005" s="261" t="s">
        <v>1874</v>
      </c>
      <c r="D1005" s="259"/>
      <c r="E1005" s="260"/>
      <c r="F1005" s="222"/>
      <c r="G1005" s="222"/>
      <c r="H1005" s="222"/>
      <c r="I1005" s="222"/>
      <c r="J1005" s="222"/>
      <c r="K1005" s="222"/>
      <c r="L1005" s="222"/>
      <c r="M1005" s="222"/>
      <c r="N1005" s="222"/>
      <c r="O1005" s="222"/>
      <c r="P1005" s="222"/>
      <c r="Q1005" s="222"/>
      <c r="R1005" s="222"/>
      <c r="S1005" s="222"/>
      <c r="T1005" s="222"/>
      <c r="U1005" s="222"/>
      <c r="V1005" s="222"/>
      <c r="W1005" s="222"/>
      <c r="X1005" s="222"/>
      <c r="Y1005" s="213"/>
      <c r="Z1005" s="213"/>
      <c r="AA1005" s="213"/>
      <c r="AB1005" s="213"/>
      <c r="AC1005" s="213"/>
      <c r="AD1005" s="213"/>
      <c r="AE1005" s="213"/>
      <c r="AF1005" s="213"/>
      <c r="AG1005" s="213" t="s">
        <v>532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ht="22.5" outlineLevel="1" x14ac:dyDescent="0.2">
      <c r="A1006" s="220"/>
      <c r="B1006" s="221"/>
      <c r="C1006" s="261" t="s">
        <v>1875</v>
      </c>
      <c r="D1006" s="259"/>
      <c r="E1006" s="260"/>
      <c r="F1006" s="222"/>
      <c r="G1006" s="222"/>
      <c r="H1006" s="222"/>
      <c r="I1006" s="222"/>
      <c r="J1006" s="222"/>
      <c r="K1006" s="222"/>
      <c r="L1006" s="222"/>
      <c r="M1006" s="222"/>
      <c r="N1006" s="222"/>
      <c r="O1006" s="222"/>
      <c r="P1006" s="222"/>
      <c r="Q1006" s="222"/>
      <c r="R1006" s="222"/>
      <c r="S1006" s="222"/>
      <c r="T1006" s="222"/>
      <c r="U1006" s="222"/>
      <c r="V1006" s="222"/>
      <c r="W1006" s="222"/>
      <c r="X1006" s="222"/>
      <c r="Y1006" s="213"/>
      <c r="Z1006" s="213"/>
      <c r="AA1006" s="213"/>
      <c r="AB1006" s="213"/>
      <c r="AC1006" s="213"/>
      <c r="AD1006" s="213"/>
      <c r="AE1006" s="213"/>
      <c r="AF1006" s="213"/>
      <c r="AG1006" s="213" t="s">
        <v>532</v>
      </c>
      <c r="AH1006" s="213">
        <v>0</v>
      </c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1" x14ac:dyDescent="0.2">
      <c r="A1007" s="220"/>
      <c r="B1007" s="221"/>
      <c r="C1007" s="261" t="s">
        <v>2963</v>
      </c>
      <c r="D1007" s="259"/>
      <c r="E1007" s="260"/>
      <c r="F1007" s="222"/>
      <c r="G1007" s="222"/>
      <c r="H1007" s="222"/>
      <c r="I1007" s="222"/>
      <c r="J1007" s="222"/>
      <c r="K1007" s="222"/>
      <c r="L1007" s="222"/>
      <c r="M1007" s="222"/>
      <c r="N1007" s="222"/>
      <c r="O1007" s="222"/>
      <c r="P1007" s="222"/>
      <c r="Q1007" s="222"/>
      <c r="R1007" s="222"/>
      <c r="S1007" s="222"/>
      <c r="T1007" s="222"/>
      <c r="U1007" s="222"/>
      <c r="V1007" s="222"/>
      <c r="W1007" s="222"/>
      <c r="X1007" s="222"/>
      <c r="Y1007" s="213"/>
      <c r="Z1007" s="213"/>
      <c r="AA1007" s="213"/>
      <c r="AB1007" s="213"/>
      <c r="AC1007" s="213"/>
      <c r="AD1007" s="213"/>
      <c r="AE1007" s="213"/>
      <c r="AF1007" s="213"/>
      <c r="AG1007" s="213" t="s">
        <v>532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1" x14ac:dyDescent="0.2">
      <c r="A1008" s="220"/>
      <c r="B1008" s="221"/>
      <c r="C1008" s="261" t="s">
        <v>2953</v>
      </c>
      <c r="D1008" s="259"/>
      <c r="E1008" s="260"/>
      <c r="F1008" s="222"/>
      <c r="G1008" s="222"/>
      <c r="H1008" s="222"/>
      <c r="I1008" s="222"/>
      <c r="J1008" s="222"/>
      <c r="K1008" s="222"/>
      <c r="L1008" s="222"/>
      <c r="M1008" s="222"/>
      <c r="N1008" s="222"/>
      <c r="O1008" s="222"/>
      <c r="P1008" s="222"/>
      <c r="Q1008" s="222"/>
      <c r="R1008" s="222"/>
      <c r="S1008" s="222"/>
      <c r="T1008" s="222"/>
      <c r="U1008" s="222"/>
      <c r="V1008" s="222"/>
      <c r="W1008" s="222"/>
      <c r="X1008" s="222"/>
      <c r="Y1008" s="213"/>
      <c r="Z1008" s="213"/>
      <c r="AA1008" s="213"/>
      <c r="AB1008" s="213"/>
      <c r="AC1008" s="213"/>
      <c r="AD1008" s="213"/>
      <c r="AE1008" s="213"/>
      <c r="AF1008" s="213"/>
      <c r="AG1008" s="213" t="s">
        <v>532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outlineLevel="1" x14ac:dyDescent="0.2">
      <c r="A1009" s="220"/>
      <c r="B1009" s="221"/>
      <c r="C1009" s="261" t="s">
        <v>244</v>
      </c>
      <c r="D1009" s="259"/>
      <c r="E1009" s="260">
        <v>1</v>
      </c>
      <c r="F1009" s="222"/>
      <c r="G1009" s="222"/>
      <c r="H1009" s="222"/>
      <c r="I1009" s="222"/>
      <c r="J1009" s="222"/>
      <c r="K1009" s="222"/>
      <c r="L1009" s="222"/>
      <c r="M1009" s="222"/>
      <c r="N1009" s="222"/>
      <c r="O1009" s="222"/>
      <c r="P1009" s="222"/>
      <c r="Q1009" s="222"/>
      <c r="R1009" s="222"/>
      <c r="S1009" s="222"/>
      <c r="T1009" s="222"/>
      <c r="U1009" s="222"/>
      <c r="V1009" s="222"/>
      <c r="W1009" s="222"/>
      <c r="X1009" s="222"/>
      <c r="Y1009" s="213"/>
      <c r="Z1009" s="213"/>
      <c r="AA1009" s="213"/>
      <c r="AB1009" s="213"/>
      <c r="AC1009" s="213"/>
      <c r="AD1009" s="213"/>
      <c r="AE1009" s="213"/>
      <c r="AF1009" s="213"/>
      <c r="AG1009" s="213" t="s">
        <v>532</v>
      </c>
      <c r="AH1009" s="213">
        <v>0</v>
      </c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ht="22.5" outlineLevel="1" x14ac:dyDescent="0.2">
      <c r="A1010" s="234">
        <v>268</v>
      </c>
      <c r="B1010" s="235" t="s">
        <v>2982</v>
      </c>
      <c r="C1010" s="253" t="s">
        <v>2983</v>
      </c>
      <c r="D1010" s="236" t="s">
        <v>901</v>
      </c>
      <c r="E1010" s="237">
        <v>13</v>
      </c>
      <c r="F1010" s="238"/>
      <c r="G1010" s="239">
        <f>ROUND(E1010*F1010,2)</f>
        <v>0</v>
      </c>
      <c r="H1010" s="238"/>
      <c r="I1010" s="239">
        <f>ROUND(E1010*H1010,2)</f>
        <v>0</v>
      </c>
      <c r="J1010" s="238"/>
      <c r="K1010" s="239">
        <f>ROUND(E1010*J1010,2)</f>
        <v>0</v>
      </c>
      <c r="L1010" s="239">
        <v>21</v>
      </c>
      <c r="M1010" s="239">
        <f>G1010*(1+L1010/100)</f>
        <v>0</v>
      </c>
      <c r="N1010" s="239">
        <v>0</v>
      </c>
      <c r="O1010" s="239">
        <f>ROUND(E1010*N1010,2)</f>
        <v>0</v>
      </c>
      <c r="P1010" s="239">
        <v>0</v>
      </c>
      <c r="Q1010" s="239">
        <f>ROUND(E1010*P1010,2)</f>
        <v>0</v>
      </c>
      <c r="R1010" s="239"/>
      <c r="S1010" s="239" t="s">
        <v>374</v>
      </c>
      <c r="T1010" s="240" t="s">
        <v>375</v>
      </c>
      <c r="U1010" s="222">
        <v>0</v>
      </c>
      <c r="V1010" s="222">
        <f>ROUND(E1010*U1010,2)</f>
        <v>0</v>
      </c>
      <c r="W1010" s="222"/>
      <c r="X1010" s="222" t="s">
        <v>376</v>
      </c>
      <c r="Y1010" s="213"/>
      <c r="Z1010" s="213"/>
      <c r="AA1010" s="213"/>
      <c r="AB1010" s="213"/>
      <c r="AC1010" s="213"/>
      <c r="AD1010" s="213"/>
      <c r="AE1010" s="213"/>
      <c r="AF1010" s="213"/>
      <c r="AG1010" s="213" t="s">
        <v>561</v>
      </c>
      <c r="AH1010" s="213"/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ht="22.5" outlineLevel="1" x14ac:dyDescent="0.2">
      <c r="A1011" s="220"/>
      <c r="B1011" s="221"/>
      <c r="C1011" s="261" t="s">
        <v>1874</v>
      </c>
      <c r="D1011" s="259"/>
      <c r="E1011" s="260"/>
      <c r="F1011" s="222"/>
      <c r="G1011" s="222"/>
      <c r="H1011" s="222"/>
      <c r="I1011" s="222"/>
      <c r="J1011" s="222"/>
      <c r="K1011" s="222"/>
      <c r="L1011" s="222"/>
      <c r="M1011" s="222"/>
      <c r="N1011" s="222"/>
      <c r="O1011" s="222"/>
      <c r="P1011" s="222"/>
      <c r="Q1011" s="222"/>
      <c r="R1011" s="222"/>
      <c r="S1011" s="222"/>
      <c r="T1011" s="222"/>
      <c r="U1011" s="222"/>
      <c r="V1011" s="222"/>
      <c r="W1011" s="222"/>
      <c r="X1011" s="222"/>
      <c r="Y1011" s="213"/>
      <c r="Z1011" s="213"/>
      <c r="AA1011" s="213"/>
      <c r="AB1011" s="213"/>
      <c r="AC1011" s="213"/>
      <c r="AD1011" s="213"/>
      <c r="AE1011" s="213"/>
      <c r="AF1011" s="213"/>
      <c r="AG1011" s="213" t="s">
        <v>532</v>
      </c>
      <c r="AH1011" s="213">
        <v>0</v>
      </c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ht="22.5" outlineLevel="1" x14ac:dyDescent="0.2">
      <c r="A1012" s="220"/>
      <c r="B1012" s="221"/>
      <c r="C1012" s="261" t="s">
        <v>1875</v>
      </c>
      <c r="D1012" s="259"/>
      <c r="E1012" s="260"/>
      <c r="F1012" s="222"/>
      <c r="G1012" s="222"/>
      <c r="H1012" s="222"/>
      <c r="I1012" s="222"/>
      <c r="J1012" s="222"/>
      <c r="K1012" s="222"/>
      <c r="L1012" s="222"/>
      <c r="M1012" s="222"/>
      <c r="N1012" s="222"/>
      <c r="O1012" s="222"/>
      <c r="P1012" s="222"/>
      <c r="Q1012" s="222"/>
      <c r="R1012" s="222"/>
      <c r="S1012" s="222"/>
      <c r="T1012" s="222"/>
      <c r="U1012" s="222"/>
      <c r="V1012" s="222"/>
      <c r="W1012" s="222"/>
      <c r="X1012" s="222"/>
      <c r="Y1012" s="213"/>
      <c r="Z1012" s="213"/>
      <c r="AA1012" s="213"/>
      <c r="AB1012" s="213"/>
      <c r="AC1012" s="213"/>
      <c r="AD1012" s="213"/>
      <c r="AE1012" s="213"/>
      <c r="AF1012" s="213"/>
      <c r="AG1012" s="213" t="s">
        <v>532</v>
      </c>
      <c r="AH1012" s="213">
        <v>0</v>
      </c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outlineLevel="1" x14ac:dyDescent="0.2">
      <c r="A1013" s="220"/>
      <c r="B1013" s="221"/>
      <c r="C1013" s="261" t="s">
        <v>2963</v>
      </c>
      <c r="D1013" s="259"/>
      <c r="E1013" s="260"/>
      <c r="F1013" s="222"/>
      <c r="G1013" s="222"/>
      <c r="H1013" s="222"/>
      <c r="I1013" s="222"/>
      <c r="J1013" s="222"/>
      <c r="K1013" s="222"/>
      <c r="L1013" s="222"/>
      <c r="M1013" s="222"/>
      <c r="N1013" s="222"/>
      <c r="O1013" s="222"/>
      <c r="P1013" s="222"/>
      <c r="Q1013" s="222"/>
      <c r="R1013" s="222"/>
      <c r="S1013" s="222"/>
      <c r="T1013" s="222"/>
      <c r="U1013" s="222"/>
      <c r="V1013" s="222"/>
      <c r="W1013" s="222"/>
      <c r="X1013" s="222"/>
      <c r="Y1013" s="213"/>
      <c r="Z1013" s="213"/>
      <c r="AA1013" s="213"/>
      <c r="AB1013" s="213"/>
      <c r="AC1013" s="213"/>
      <c r="AD1013" s="213"/>
      <c r="AE1013" s="213"/>
      <c r="AF1013" s="213"/>
      <c r="AG1013" s="213" t="s">
        <v>532</v>
      </c>
      <c r="AH1013" s="213">
        <v>0</v>
      </c>
      <c r="AI1013" s="213"/>
      <c r="AJ1013" s="213"/>
      <c r="AK1013" s="213"/>
      <c r="AL1013" s="213"/>
      <c r="AM1013" s="213"/>
      <c r="AN1013" s="213"/>
      <c r="AO1013" s="213"/>
      <c r="AP1013" s="213"/>
      <c r="AQ1013" s="213"/>
      <c r="AR1013" s="213"/>
      <c r="AS1013" s="213"/>
      <c r="AT1013" s="213"/>
      <c r="AU1013" s="213"/>
      <c r="AV1013" s="213"/>
      <c r="AW1013" s="213"/>
      <c r="AX1013" s="213"/>
      <c r="AY1013" s="213"/>
      <c r="AZ1013" s="213"/>
      <c r="BA1013" s="213"/>
      <c r="BB1013" s="213"/>
      <c r="BC1013" s="213"/>
      <c r="BD1013" s="213"/>
      <c r="BE1013" s="213"/>
      <c r="BF1013" s="213"/>
      <c r="BG1013" s="213"/>
      <c r="BH1013" s="213"/>
    </row>
    <row r="1014" spans="1:60" outlineLevel="1" x14ac:dyDescent="0.2">
      <c r="A1014" s="220"/>
      <c r="B1014" s="221"/>
      <c r="C1014" s="261" t="s">
        <v>2984</v>
      </c>
      <c r="D1014" s="259"/>
      <c r="E1014" s="260"/>
      <c r="F1014" s="222"/>
      <c r="G1014" s="222"/>
      <c r="H1014" s="222"/>
      <c r="I1014" s="222"/>
      <c r="J1014" s="222"/>
      <c r="K1014" s="222"/>
      <c r="L1014" s="222"/>
      <c r="M1014" s="222"/>
      <c r="N1014" s="222"/>
      <c r="O1014" s="222"/>
      <c r="P1014" s="222"/>
      <c r="Q1014" s="222"/>
      <c r="R1014" s="222"/>
      <c r="S1014" s="222"/>
      <c r="T1014" s="222"/>
      <c r="U1014" s="222"/>
      <c r="V1014" s="222"/>
      <c r="W1014" s="222"/>
      <c r="X1014" s="222"/>
      <c r="Y1014" s="213"/>
      <c r="Z1014" s="213"/>
      <c r="AA1014" s="213"/>
      <c r="AB1014" s="213"/>
      <c r="AC1014" s="213"/>
      <c r="AD1014" s="213"/>
      <c r="AE1014" s="213"/>
      <c r="AF1014" s="213"/>
      <c r="AG1014" s="213" t="s">
        <v>532</v>
      </c>
      <c r="AH1014" s="213">
        <v>0</v>
      </c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20"/>
      <c r="B1015" s="221"/>
      <c r="C1015" s="261" t="s">
        <v>2985</v>
      </c>
      <c r="D1015" s="259"/>
      <c r="E1015" s="260">
        <v>13</v>
      </c>
      <c r="F1015" s="222"/>
      <c r="G1015" s="222"/>
      <c r="H1015" s="222"/>
      <c r="I1015" s="222"/>
      <c r="J1015" s="222"/>
      <c r="K1015" s="222"/>
      <c r="L1015" s="222"/>
      <c r="M1015" s="222"/>
      <c r="N1015" s="222"/>
      <c r="O1015" s="222"/>
      <c r="P1015" s="222"/>
      <c r="Q1015" s="222"/>
      <c r="R1015" s="222"/>
      <c r="S1015" s="222"/>
      <c r="T1015" s="222"/>
      <c r="U1015" s="222"/>
      <c r="V1015" s="222"/>
      <c r="W1015" s="222"/>
      <c r="X1015" s="222"/>
      <c r="Y1015" s="213"/>
      <c r="Z1015" s="213"/>
      <c r="AA1015" s="213"/>
      <c r="AB1015" s="213"/>
      <c r="AC1015" s="213"/>
      <c r="AD1015" s="213"/>
      <c r="AE1015" s="213"/>
      <c r="AF1015" s="213"/>
      <c r="AG1015" s="213" t="s">
        <v>532</v>
      </c>
      <c r="AH1015" s="213">
        <v>0</v>
      </c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ht="22.5" outlineLevel="1" x14ac:dyDescent="0.2">
      <c r="A1016" s="234">
        <v>269</v>
      </c>
      <c r="B1016" s="235" t="s">
        <v>2986</v>
      </c>
      <c r="C1016" s="253" t="s">
        <v>2987</v>
      </c>
      <c r="D1016" s="236" t="s">
        <v>901</v>
      </c>
      <c r="E1016" s="237">
        <v>1</v>
      </c>
      <c r="F1016" s="238"/>
      <c r="G1016" s="239">
        <f>ROUND(E1016*F1016,2)</f>
        <v>0</v>
      </c>
      <c r="H1016" s="238"/>
      <c r="I1016" s="239">
        <f>ROUND(E1016*H1016,2)</f>
        <v>0</v>
      </c>
      <c r="J1016" s="238"/>
      <c r="K1016" s="239">
        <f>ROUND(E1016*J1016,2)</f>
        <v>0</v>
      </c>
      <c r="L1016" s="239">
        <v>21</v>
      </c>
      <c r="M1016" s="239">
        <f>G1016*(1+L1016/100)</f>
        <v>0</v>
      </c>
      <c r="N1016" s="239">
        <v>0</v>
      </c>
      <c r="O1016" s="239">
        <f>ROUND(E1016*N1016,2)</f>
        <v>0</v>
      </c>
      <c r="P1016" s="239">
        <v>0</v>
      </c>
      <c r="Q1016" s="239">
        <f>ROUND(E1016*P1016,2)</f>
        <v>0</v>
      </c>
      <c r="R1016" s="239"/>
      <c r="S1016" s="239" t="s">
        <v>374</v>
      </c>
      <c r="T1016" s="240" t="s">
        <v>375</v>
      </c>
      <c r="U1016" s="222">
        <v>0</v>
      </c>
      <c r="V1016" s="222">
        <f>ROUND(E1016*U1016,2)</f>
        <v>0</v>
      </c>
      <c r="W1016" s="222"/>
      <c r="X1016" s="222" t="s">
        <v>376</v>
      </c>
      <c r="Y1016" s="213"/>
      <c r="Z1016" s="213"/>
      <c r="AA1016" s="213"/>
      <c r="AB1016" s="213"/>
      <c r="AC1016" s="213"/>
      <c r="AD1016" s="213"/>
      <c r="AE1016" s="213"/>
      <c r="AF1016" s="213"/>
      <c r="AG1016" s="213" t="s">
        <v>561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ht="22.5" outlineLevel="1" x14ac:dyDescent="0.2">
      <c r="A1017" s="220"/>
      <c r="B1017" s="221"/>
      <c r="C1017" s="261" t="s">
        <v>1874</v>
      </c>
      <c r="D1017" s="259"/>
      <c r="E1017" s="260"/>
      <c r="F1017" s="222"/>
      <c r="G1017" s="222"/>
      <c r="H1017" s="222"/>
      <c r="I1017" s="222"/>
      <c r="J1017" s="222"/>
      <c r="K1017" s="222"/>
      <c r="L1017" s="222"/>
      <c r="M1017" s="222"/>
      <c r="N1017" s="222"/>
      <c r="O1017" s="222"/>
      <c r="P1017" s="222"/>
      <c r="Q1017" s="222"/>
      <c r="R1017" s="222"/>
      <c r="S1017" s="222"/>
      <c r="T1017" s="222"/>
      <c r="U1017" s="222"/>
      <c r="V1017" s="222"/>
      <c r="W1017" s="222"/>
      <c r="X1017" s="222"/>
      <c r="Y1017" s="213"/>
      <c r="Z1017" s="213"/>
      <c r="AA1017" s="213"/>
      <c r="AB1017" s="213"/>
      <c r="AC1017" s="213"/>
      <c r="AD1017" s="213"/>
      <c r="AE1017" s="213"/>
      <c r="AF1017" s="213"/>
      <c r="AG1017" s="213" t="s">
        <v>532</v>
      </c>
      <c r="AH1017" s="213">
        <v>0</v>
      </c>
      <c r="AI1017" s="213"/>
      <c r="AJ1017" s="213"/>
      <c r="AK1017" s="213"/>
      <c r="AL1017" s="213"/>
      <c r="AM1017" s="213"/>
      <c r="AN1017" s="213"/>
      <c r="AO1017" s="213"/>
      <c r="AP1017" s="213"/>
      <c r="AQ1017" s="213"/>
      <c r="AR1017" s="213"/>
      <c r="AS1017" s="213"/>
      <c r="AT1017" s="213"/>
      <c r="AU1017" s="213"/>
      <c r="AV1017" s="213"/>
      <c r="AW1017" s="213"/>
      <c r="AX1017" s="213"/>
      <c r="AY1017" s="213"/>
      <c r="AZ1017" s="213"/>
      <c r="BA1017" s="213"/>
      <c r="BB1017" s="213"/>
      <c r="BC1017" s="213"/>
      <c r="BD1017" s="213"/>
      <c r="BE1017" s="213"/>
      <c r="BF1017" s="213"/>
      <c r="BG1017" s="213"/>
      <c r="BH1017" s="213"/>
    </row>
    <row r="1018" spans="1:60" ht="22.5" outlineLevel="1" x14ac:dyDescent="0.2">
      <c r="A1018" s="220"/>
      <c r="B1018" s="221"/>
      <c r="C1018" s="261" t="s">
        <v>1875</v>
      </c>
      <c r="D1018" s="259"/>
      <c r="E1018" s="260"/>
      <c r="F1018" s="222"/>
      <c r="G1018" s="222"/>
      <c r="H1018" s="222"/>
      <c r="I1018" s="222"/>
      <c r="J1018" s="222"/>
      <c r="K1018" s="222"/>
      <c r="L1018" s="222"/>
      <c r="M1018" s="222"/>
      <c r="N1018" s="222"/>
      <c r="O1018" s="222"/>
      <c r="P1018" s="222"/>
      <c r="Q1018" s="222"/>
      <c r="R1018" s="222"/>
      <c r="S1018" s="222"/>
      <c r="T1018" s="222"/>
      <c r="U1018" s="222"/>
      <c r="V1018" s="222"/>
      <c r="W1018" s="222"/>
      <c r="X1018" s="222"/>
      <c r="Y1018" s="213"/>
      <c r="Z1018" s="213"/>
      <c r="AA1018" s="213"/>
      <c r="AB1018" s="213"/>
      <c r="AC1018" s="213"/>
      <c r="AD1018" s="213"/>
      <c r="AE1018" s="213"/>
      <c r="AF1018" s="213"/>
      <c r="AG1018" s="213" t="s">
        <v>532</v>
      </c>
      <c r="AH1018" s="213">
        <v>0</v>
      </c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1" x14ac:dyDescent="0.2">
      <c r="A1019" s="220"/>
      <c r="B1019" s="221"/>
      <c r="C1019" s="261" t="s">
        <v>2963</v>
      </c>
      <c r="D1019" s="259"/>
      <c r="E1019" s="260"/>
      <c r="F1019" s="222"/>
      <c r="G1019" s="222"/>
      <c r="H1019" s="222"/>
      <c r="I1019" s="222"/>
      <c r="J1019" s="222"/>
      <c r="K1019" s="222"/>
      <c r="L1019" s="222"/>
      <c r="M1019" s="222"/>
      <c r="N1019" s="222"/>
      <c r="O1019" s="222"/>
      <c r="P1019" s="222"/>
      <c r="Q1019" s="222"/>
      <c r="R1019" s="222"/>
      <c r="S1019" s="222"/>
      <c r="T1019" s="222"/>
      <c r="U1019" s="222"/>
      <c r="V1019" s="222"/>
      <c r="W1019" s="222"/>
      <c r="X1019" s="222"/>
      <c r="Y1019" s="213"/>
      <c r="Z1019" s="213"/>
      <c r="AA1019" s="213"/>
      <c r="AB1019" s="213"/>
      <c r="AC1019" s="213"/>
      <c r="AD1019" s="213"/>
      <c r="AE1019" s="213"/>
      <c r="AF1019" s="213"/>
      <c r="AG1019" s="213" t="s">
        <v>532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1" x14ac:dyDescent="0.2">
      <c r="A1020" s="220"/>
      <c r="B1020" s="221"/>
      <c r="C1020" s="261" t="s">
        <v>2953</v>
      </c>
      <c r="D1020" s="259"/>
      <c r="E1020" s="260"/>
      <c r="F1020" s="222"/>
      <c r="G1020" s="222"/>
      <c r="H1020" s="222"/>
      <c r="I1020" s="222"/>
      <c r="J1020" s="222"/>
      <c r="K1020" s="222"/>
      <c r="L1020" s="222"/>
      <c r="M1020" s="222"/>
      <c r="N1020" s="222"/>
      <c r="O1020" s="222"/>
      <c r="P1020" s="222"/>
      <c r="Q1020" s="222"/>
      <c r="R1020" s="222"/>
      <c r="S1020" s="222"/>
      <c r="T1020" s="222"/>
      <c r="U1020" s="222"/>
      <c r="V1020" s="222"/>
      <c r="W1020" s="222"/>
      <c r="X1020" s="222"/>
      <c r="Y1020" s="213"/>
      <c r="Z1020" s="213"/>
      <c r="AA1020" s="213"/>
      <c r="AB1020" s="213"/>
      <c r="AC1020" s="213"/>
      <c r="AD1020" s="213"/>
      <c r="AE1020" s="213"/>
      <c r="AF1020" s="213"/>
      <c r="AG1020" s="213" t="s">
        <v>532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20"/>
      <c r="B1021" s="221"/>
      <c r="C1021" s="261" t="s">
        <v>244</v>
      </c>
      <c r="D1021" s="259"/>
      <c r="E1021" s="260">
        <v>1</v>
      </c>
      <c r="F1021" s="222"/>
      <c r="G1021" s="222"/>
      <c r="H1021" s="222"/>
      <c r="I1021" s="222"/>
      <c r="J1021" s="222"/>
      <c r="K1021" s="222"/>
      <c r="L1021" s="222"/>
      <c r="M1021" s="222"/>
      <c r="N1021" s="222"/>
      <c r="O1021" s="222"/>
      <c r="P1021" s="222"/>
      <c r="Q1021" s="222"/>
      <c r="R1021" s="222"/>
      <c r="S1021" s="222"/>
      <c r="T1021" s="222"/>
      <c r="U1021" s="222"/>
      <c r="V1021" s="222"/>
      <c r="W1021" s="222"/>
      <c r="X1021" s="222"/>
      <c r="Y1021" s="213"/>
      <c r="Z1021" s="213"/>
      <c r="AA1021" s="213"/>
      <c r="AB1021" s="213"/>
      <c r="AC1021" s="213"/>
      <c r="AD1021" s="213"/>
      <c r="AE1021" s="213"/>
      <c r="AF1021" s="213"/>
      <c r="AG1021" s="213" t="s">
        <v>532</v>
      </c>
      <c r="AH1021" s="213">
        <v>0</v>
      </c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ht="22.5" outlineLevel="1" x14ac:dyDescent="0.2">
      <c r="A1022" s="234">
        <v>270</v>
      </c>
      <c r="B1022" s="235" t="s">
        <v>2988</v>
      </c>
      <c r="C1022" s="253" t="s">
        <v>2989</v>
      </c>
      <c r="D1022" s="236" t="s">
        <v>901</v>
      </c>
      <c r="E1022" s="237">
        <v>1</v>
      </c>
      <c r="F1022" s="238"/>
      <c r="G1022" s="239">
        <f>ROUND(E1022*F1022,2)</f>
        <v>0</v>
      </c>
      <c r="H1022" s="238"/>
      <c r="I1022" s="239">
        <f>ROUND(E1022*H1022,2)</f>
        <v>0</v>
      </c>
      <c r="J1022" s="238"/>
      <c r="K1022" s="239">
        <f>ROUND(E1022*J1022,2)</f>
        <v>0</v>
      </c>
      <c r="L1022" s="239">
        <v>21</v>
      </c>
      <c r="M1022" s="239">
        <f>G1022*(1+L1022/100)</f>
        <v>0</v>
      </c>
      <c r="N1022" s="239">
        <v>0</v>
      </c>
      <c r="O1022" s="239">
        <f>ROUND(E1022*N1022,2)</f>
        <v>0</v>
      </c>
      <c r="P1022" s="239">
        <v>0</v>
      </c>
      <c r="Q1022" s="239">
        <f>ROUND(E1022*P1022,2)</f>
        <v>0</v>
      </c>
      <c r="R1022" s="239"/>
      <c r="S1022" s="239" t="s">
        <v>374</v>
      </c>
      <c r="T1022" s="240" t="s">
        <v>375</v>
      </c>
      <c r="U1022" s="222">
        <v>0</v>
      </c>
      <c r="V1022" s="222">
        <f>ROUND(E1022*U1022,2)</f>
        <v>0</v>
      </c>
      <c r="W1022" s="222"/>
      <c r="X1022" s="222" t="s">
        <v>376</v>
      </c>
      <c r="Y1022" s="213"/>
      <c r="Z1022" s="213"/>
      <c r="AA1022" s="213"/>
      <c r="AB1022" s="213"/>
      <c r="AC1022" s="213"/>
      <c r="AD1022" s="213"/>
      <c r="AE1022" s="213"/>
      <c r="AF1022" s="213"/>
      <c r="AG1022" s="213" t="s">
        <v>561</v>
      </c>
      <c r="AH1022" s="213"/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ht="22.5" outlineLevel="1" x14ac:dyDescent="0.2">
      <c r="A1023" s="220"/>
      <c r="B1023" s="221"/>
      <c r="C1023" s="261" t="s">
        <v>1874</v>
      </c>
      <c r="D1023" s="259"/>
      <c r="E1023" s="260"/>
      <c r="F1023" s="222"/>
      <c r="G1023" s="222"/>
      <c r="H1023" s="222"/>
      <c r="I1023" s="222"/>
      <c r="J1023" s="222"/>
      <c r="K1023" s="222"/>
      <c r="L1023" s="222"/>
      <c r="M1023" s="222"/>
      <c r="N1023" s="222"/>
      <c r="O1023" s="222"/>
      <c r="P1023" s="222"/>
      <c r="Q1023" s="222"/>
      <c r="R1023" s="222"/>
      <c r="S1023" s="222"/>
      <c r="T1023" s="222"/>
      <c r="U1023" s="222"/>
      <c r="V1023" s="222"/>
      <c r="W1023" s="222"/>
      <c r="X1023" s="222"/>
      <c r="Y1023" s="213"/>
      <c r="Z1023" s="213"/>
      <c r="AA1023" s="213"/>
      <c r="AB1023" s="213"/>
      <c r="AC1023" s="213"/>
      <c r="AD1023" s="213"/>
      <c r="AE1023" s="213"/>
      <c r="AF1023" s="213"/>
      <c r="AG1023" s="213" t="s">
        <v>532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ht="22.5" outlineLevel="1" x14ac:dyDescent="0.2">
      <c r="A1024" s="220"/>
      <c r="B1024" s="221"/>
      <c r="C1024" s="261" t="s">
        <v>1875</v>
      </c>
      <c r="D1024" s="259"/>
      <c r="E1024" s="260"/>
      <c r="F1024" s="222"/>
      <c r="G1024" s="222"/>
      <c r="H1024" s="222"/>
      <c r="I1024" s="222"/>
      <c r="J1024" s="222"/>
      <c r="K1024" s="222"/>
      <c r="L1024" s="222"/>
      <c r="M1024" s="222"/>
      <c r="N1024" s="222"/>
      <c r="O1024" s="222"/>
      <c r="P1024" s="222"/>
      <c r="Q1024" s="222"/>
      <c r="R1024" s="222"/>
      <c r="S1024" s="222"/>
      <c r="T1024" s="222"/>
      <c r="U1024" s="222"/>
      <c r="V1024" s="222"/>
      <c r="W1024" s="222"/>
      <c r="X1024" s="222"/>
      <c r="Y1024" s="213"/>
      <c r="Z1024" s="213"/>
      <c r="AA1024" s="213"/>
      <c r="AB1024" s="213"/>
      <c r="AC1024" s="213"/>
      <c r="AD1024" s="213"/>
      <c r="AE1024" s="213"/>
      <c r="AF1024" s="213"/>
      <c r="AG1024" s="213" t="s">
        <v>532</v>
      </c>
      <c r="AH1024" s="213">
        <v>0</v>
      </c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20"/>
      <c r="B1025" s="221"/>
      <c r="C1025" s="261" t="s">
        <v>2963</v>
      </c>
      <c r="D1025" s="259"/>
      <c r="E1025" s="260"/>
      <c r="F1025" s="222"/>
      <c r="G1025" s="222"/>
      <c r="H1025" s="222"/>
      <c r="I1025" s="222"/>
      <c r="J1025" s="222"/>
      <c r="K1025" s="222"/>
      <c r="L1025" s="222"/>
      <c r="M1025" s="222"/>
      <c r="N1025" s="222"/>
      <c r="O1025" s="222"/>
      <c r="P1025" s="222"/>
      <c r="Q1025" s="222"/>
      <c r="R1025" s="222"/>
      <c r="S1025" s="222"/>
      <c r="T1025" s="222"/>
      <c r="U1025" s="222"/>
      <c r="V1025" s="222"/>
      <c r="W1025" s="222"/>
      <c r="X1025" s="222"/>
      <c r="Y1025" s="213"/>
      <c r="Z1025" s="213"/>
      <c r="AA1025" s="213"/>
      <c r="AB1025" s="213"/>
      <c r="AC1025" s="213"/>
      <c r="AD1025" s="213"/>
      <c r="AE1025" s="213"/>
      <c r="AF1025" s="213"/>
      <c r="AG1025" s="213" t="s">
        <v>532</v>
      </c>
      <c r="AH1025" s="213">
        <v>0</v>
      </c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1" x14ac:dyDescent="0.2">
      <c r="A1026" s="220"/>
      <c r="B1026" s="221"/>
      <c r="C1026" s="261" t="s">
        <v>2953</v>
      </c>
      <c r="D1026" s="259"/>
      <c r="E1026" s="260"/>
      <c r="F1026" s="222"/>
      <c r="G1026" s="222"/>
      <c r="H1026" s="222"/>
      <c r="I1026" s="222"/>
      <c r="J1026" s="222"/>
      <c r="K1026" s="222"/>
      <c r="L1026" s="222"/>
      <c r="M1026" s="222"/>
      <c r="N1026" s="222"/>
      <c r="O1026" s="222"/>
      <c r="P1026" s="222"/>
      <c r="Q1026" s="222"/>
      <c r="R1026" s="222"/>
      <c r="S1026" s="222"/>
      <c r="T1026" s="222"/>
      <c r="U1026" s="222"/>
      <c r="V1026" s="222"/>
      <c r="W1026" s="222"/>
      <c r="X1026" s="222"/>
      <c r="Y1026" s="213"/>
      <c r="Z1026" s="213"/>
      <c r="AA1026" s="213"/>
      <c r="AB1026" s="213"/>
      <c r="AC1026" s="213"/>
      <c r="AD1026" s="213"/>
      <c r="AE1026" s="213"/>
      <c r="AF1026" s="213"/>
      <c r="AG1026" s="213" t="s">
        <v>532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20"/>
      <c r="B1027" s="221"/>
      <c r="C1027" s="261" t="s">
        <v>244</v>
      </c>
      <c r="D1027" s="259"/>
      <c r="E1027" s="260">
        <v>1</v>
      </c>
      <c r="F1027" s="222"/>
      <c r="G1027" s="222"/>
      <c r="H1027" s="222"/>
      <c r="I1027" s="222"/>
      <c r="J1027" s="222"/>
      <c r="K1027" s="222"/>
      <c r="L1027" s="222"/>
      <c r="M1027" s="222"/>
      <c r="N1027" s="222"/>
      <c r="O1027" s="222"/>
      <c r="P1027" s="222"/>
      <c r="Q1027" s="222"/>
      <c r="R1027" s="222"/>
      <c r="S1027" s="222"/>
      <c r="T1027" s="222"/>
      <c r="U1027" s="222"/>
      <c r="V1027" s="222"/>
      <c r="W1027" s="222"/>
      <c r="X1027" s="222"/>
      <c r="Y1027" s="213"/>
      <c r="Z1027" s="213"/>
      <c r="AA1027" s="213"/>
      <c r="AB1027" s="213"/>
      <c r="AC1027" s="213"/>
      <c r="AD1027" s="213"/>
      <c r="AE1027" s="213"/>
      <c r="AF1027" s="213"/>
      <c r="AG1027" s="213" t="s">
        <v>532</v>
      </c>
      <c r="AH1027" s="213">
        <v>0</v>
      </c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ht="22.5" outlineLevel="1" x14ac:dyDescent="0.2">
      <c r="A1028" s="234">
        <v>271</v>
      </c>
      <c r="B1028" s="235" t="s">
        <v>2990</v>
      </c>
      <c r="C1028" s="253" t="s">
        <v>2991</v>
      </c>
      <c r="D1028" s="236" t="s">
        <v>901</v>
      </c>
      <c r="E1028" s="237">
        <v>1</v>
      </c>
      <c r="F1028" s="238"/>
      <c r="G1028" s="239">
        <f>ROUND(E1028*F1028,2)</f>
        <v>0</v>
      </c>
      <c r="H1028" s="238"/>
      <c r="I1028" s="239">
        <f>ROUND(E1028*H1028,2)</f>
        <v>0</v>
      </c>
      <c r="J1028" s="238"/>
      <c r="K1028" s="239">
        <f>ROUND(E1028*J1028,2)</f>
        <v>0</v>
      </c>
      <c r="L1028" s="239">
        <v>21</v>
      </c>
      <c r="M1028" s="239">
        <f>G1028*(1+L1028/100)</f>
        <v>0</v>
      </c>
      <c r="N1028" s="239">
        <v>0</v>
      </c>
      <c r="O1028" s="239">
        <f>ROUND(E1028*N1028,2)</f>
        <v>0</v>
      </c>
      <c r="P1028" s="239">
        <v>0</v>
      </c>
      <c r="Q1028" s="239">
        <f>ROUND(E1028*P1028,2)</f>
        <v>0</v>
      </c>
      <c r="R1028" s="239"/>
      <c r="S1028" s="239" t="s">
        <v>374</v>
      </c>
      <c r="T1028" s="240" t="s">
        <v>375</v>
      </c>
      <c r="U1028" s="222">
        <v>0</v>
      </c>
      <c r="V1028" s="222">
        <f>ROUND(E1028*U1028,2)</f>
        <v>0</v>
      </c>
      <c r="W1028" s="222"/>
      <c r="X1028" s="222" t="s">
        <v>376</v>
      </c>
      <c r="Y1028" s="213"/>
      <c r="Z1028" s="213"/>
      <c r="AA1028" s="213"/>
      <c r="AB1028" s="213"/>
      <c r="AC1028" s="213"/>
      <c r="AD1028" s="213"/>
      <c r="AE1028" s="213"/>
      <c r="AF1028" s="213"/>
      <c r="AG1028" s="213" t="s">
        <v>561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ht="22.5" outlineLevel="1" x14ac:dyDescent="0.2">
      <c r="A1029" s="220"/>
      <c r="B1029" s="221"/>
      <c r="C1029" s="261" t="s">
        <v>1874</v>
      </c>
      <c r="D1029" s="259"/>
      <c r="E1029" s="260"/>
      <c r="F1029" s="222"/>
      <c r="G1029" s="222"/>
      <c r="H1029" s="222"/>
      <c r="I1029" s="222"/>
      <c r="J1029" s="222"/>
      <c r="K1029" s="222"/>
      <c r="L1029" s="222"/>
      <c r="M1029" s="222"/>
      <c r="N1029" s="222"/>
      <c r="O1029" s="222"/>
      <c r="P1029" s="222"/>
      <c r="Q1029" s="222"/>
      <c r="R1029" s="222"/>
      <c r="S1029" s="222"/>
      <c r="T1029" s="222"/>
      <c r="U1029" s="222"/>
      <c r="V1029" s="222"/>
      <c r="W1029" s="222"/>
      <c r="X1029" s="222"/>
      <c r="Y1029" s="213"/>
      <c r="Z1029" s="213"/>
      <c r="AA1029" s="213"/>
      <c r="AB1029" s="213"/>
      <c r="AC1029" s="213"/>
      <c r="AD1029" s="213"/>
      <c r="AE1029" s="213"/>
      <c r="AF1029" s="213"/>
      <c r="AG1029" s="213" t="s">
        <v>532</v>
      </c>
      <c r="AH1029" s="213">
        <v>0</v>
      </c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ht="22.5" outlineLevel="1" x14ac:dyDescent="0.2">
      <c r="A1030" s="220"/>
      <c r="B1030" s="221"/>
      <c r="C1030" s="261" t="s">
        <v>1875</v>
      </c>
      <c r="D1030" s="259"/>
      <c r="E1030" s="260"/>
      <c r="F1030" s="222"/>
      <c r="G1030" s="222"/>
      <c r="H1030" s="222"/>
      <c r="I1030" s="222"/>
      <c r="J1030" s="222"/>
      <c r="K1030" s="222"/>
      <c r="L1030" s="222"/>
      <c r="M1030" s="222"/>
      <c r="N1030" s="222"/>
      <c r="O1030" s="222"/>
      <c r="P1030" s="222"/>
      <c r="Q1030" s="222"/>
      <c r="R1030" s="222"/>
      <c r="S1030" s="222"/>
      <c r="T1030" s="222"/>
      <c r="U1030" s="222"/>
      <c r="V1030" s="222"/>
      <c r="W1030" s="222"/>
      <c r="X1030" s="222"/>
      <c r="Y1030" s="213"/>
      <c r="Z1030" s="213"/>
      <c r="AA1030" s="213"/>
      <c r="AB1030" s="213"/>
      <c r="AC1030" s="213"/>
      <c r="AD1030" s="213"/>
      <c r="AE1030" s="213"/>
      <c r="AF1030" s="213"/>
      <c r="AG1030" s="213" t="s">
        <v>532</v>
      </c>
      <c r="AH1030" s="213">
        <v>0</v>
      </c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1" x14ac:dyDescent="0.2">
      <c r="A1031" s="220"/>
      <c r="B1031" s="221"/>
      <c r="C1031" s="261" t="s">
        <v>2963</v>
      </c>
      <c r="D1031" s="259"/>
      <c r="E1031" s="260"/>
      <c r="F1031" s="222"/>
      <c r="G1031" s="222"/>
      <c r="H1031" s="222"/>
      <c r="I1031" s="222"/>
      <c r="J1031" s="222"/>
      <c r="K1031" s="222"/>
      <c r="L1031" s="222"/>
      <c r="M1031" s="222"/>
      <c r="N1031" s="222"/>
      <c r="O1031" s="222"/>
      <c r="P1031" s="222"/>
      <c r="Q1031" s="222"/>
      <c r="R1031" s="222"/>
      <c r="S1031" s="222"/>
      <c r="T1031" s="222"/>
      <c r="U1031" s="222"/>
      <c r="V1031" s="222"/>
      <c r="W1031" s="222"/>
      <c r="X1031" s="222"/>
      <c r="Y1031" s="213"/>
      <c r="Z1031" s="213"/>
      <c r="AA1031" s="213"/>
      <c r="AB1031" s="213"/>
      <c r="AC1031" s="213"/>
      <c r="AD1031" s="213"/>
      <c r="AE1031" s="213"/>
      <c r="AF1031" s="213"/>
      <c r="AG1031" s="213" t="s">
        <v>532</v>
      </c>
      <c r="AH1031" s="213">
        <v>0</v>
      </c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outlineLevel="1" x14ac:dyDescent="0.2">
      <c r="A1032" s="220"/>
      <c r="B1032" s="221"/>
      <c r="C1032" s="261" t="s">
        <v>2953</v>
      </c>
      <c r="D1032" s="259"/>
      <c r="E1032" s="260"/>
      <c r="F1032" s="222"/>
      <c r="G1032" s="222"/>
      <c r="H1032" s="222"/>
      <c r="I1032" s="222"/>
      <c r="J1032" s="222"/>
      <c r="K1032" s="222"/>
      <c r="L1032" s="222"/>
      <c r="M1032" s="222"/>
      <c r="N1032" s="222"/>
      <c r="O1032" s="222"/>
      <c r="P1032" s="222"/>
      <c r="Q1032" s="222"/>
      <c r="R1032" s="222"/>
      <c r="S1032" s="222"/>
      <c r="T1032" s="222"/>
      <c r="U1032" s="222"/>
      <c r="V1032" s="222"/>
      <c r="W1032" s="222"/>
      <c r="X1032" s="222"/>
      <c r="Y1032" s="213"/>
      <c r="Z1032" s="213"/>
      <c r="AA1032" s="213"/>
      <c r="AB1032" s="213"/>
      <c r="AC1032" s="213"/>
      <c r="AD1032" s="213"/>
      <c r="AE1032" s="213"/>
      <c r="AF1032" s="213"/>
      <c r="AG1032" s="213" t="s">
        <v>532</v>
      </c>
      <c r="AH1032" s="213">
        <v>0</v>
      </c>
      <c r="AI1032" s="213"/>
      <c r="AJ1032" s="213"/>
      <c r="AK1032" s="213"/>
      <c r="AL1032" s="213"/>
      <c r="AM1032" s="213"/>
      <c r="AN1032" s="213"/>
      <c r="AO1032" s="213"/>
      <c r="AP1032" s="213"/>
      <c r="AQ1032" s="213"/>
      <c r="AR1032" s="213"/>
      <c r="AS1032" s="213"/>
      <c r="AT1032" s="213"/>
      <c r="AU1032" s="213"/>
      <c r="AV1032" s="213"/>
      <c r="AW1032" s="213"/>
      <c r="AX1032" s="213"/>
      <c r="AY1032" s="213"/>
      <c r="AZ1032" s="213"/>
      <c r="BA1032" s="213"/>
      <c r="BB1032" s="213"/>
      <c r="BC1032" s="213"/>
      <c r="BD1032" s="213"/>
      <c r="BE1032" s="213"/>
      <c r="BF1032" s="213"/>
      <c r="BG1032" s="213"/>
      <c r="BH1032" s="213"/>
    </row>
    <row r="1033" spans="1:60" outlineLevel="1" x14ac:dyDescent="0.2">
      <c r="A1033" s="220"/>
      <c r="B1033" s="221"/>
      <c r="C1033" s="261" t="s">
        <v>244</v>
      </c>
      <c r="D1033" s="259"/>
      <c r="E1033" s="260">
        <v>1</v>
      </c>
      <c r="F1033" s="222"/>
      <c r="G1033" s="222"/>
      <c r="H1033" s="222"/>
      <c r="I1033" s="222"/>
      <c r="J1033" s="222"/>
      <c r="K1033" s="222"/>
      <c r="L1033" s="222"/>
      <c r="M1033" s="222"/>
      <c r="N1033" s="222"/>
      <c r="O1033" s="222"/>
      <c r="P1033" s="222"/>
      <c r="Q1033" s="222"/>
      <c r="R1033" s="222"/>
      <c r="S1033" s="222"/>
      <c r="T1033" s="222"/>
      <c r="U1033" s="222"/>
      <c r="V1033" s="222"/>
      <c r="W1033" s="222"/>
      <c r="X1033" s="222"/>
      <c r="Y1033" s="213"/>
      <c r="Z1033" s="213"/>
      <c r="AA1033" s="213"/>
      <c r="AB1033" s="213"/>
      <c r="AC1033" s="213"/>
      <c r="AD1033" s="213"/>
      <c r="AE1033" s="213"/>
      <c r="AF1033" s="213"/>
      <c r="AG1033" s="213" t="s">
        <v>532</v>
      </c>
      <c r="AH1033" s="213">
        <v>0</v>
      </c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ht="22.5" outlineLevel="1" x14ac:dyDescent="0.2">
      <c r="A1034" s="234">
        <v>272</v>
      </c>
      <c r="B1034" s="235" t="s">
        <v>2992</v>
      </c>
      <c r="C1034" s="253" t="s">
        <v>2993</v>
      </c>
      <c r="D1034" s="236" t="s">
        <v>901</v>
      </c>
      <c r="E1034" s="237">
        <v>8</v>
      </c>
      <c r="F1034" s="238"/>
      <c r="G1034" s="239">
        <f>ROUND(E1034*F1034,2)</f>
        <v>0</v>
      </c>
      <c r="H1034" s="238"/>
      <c r="I1034" s="239">
        <f>ROUND(E1034*H1034,2)</f>
        <v>0</v>
      </c>
      <c r="J1034" s="238"/>
      <c r="K1034" s="239">
        <f>ROUND(E1034*J1034,2)</f>
        <v>0</v>
      </c>
      <c r="L1034" s="239">
        <v>21</v>
      </c>
      <c r="M1034" s="239">
        <f>G1034*(1+L1034/100)</f>
        <v>0</v>
      </c>
      <c r="N1034" s="239">
        <v>0</v>
      </c>
      <c r="O1034" s="239">
        <f>ROUND(E1034*N1034,2)</f>
        <v>0</v>
      </c>
      <c r="P1034" s="239">
        <v>0</v>
      </c>
      <c r="Q1034" s="239">
        <f>ROUND(E1034*P1034,2)</f>
        <v>0</v>
      </c>
      <c r="R1034" s="239"/>
      <c r="S1034" s="239" t="s">
        <v>374</v>
      </c>
      <c r="T1034" s="240" t="s">
        <v>375</v>
      </c>
      <c r="U1034" s="222">
        <v>0</v>
      </c>
      <c r="V1034" s="222">
        <f>ROUND(E1034*U1034,2)</f>
        <v>0</v>
      </c>
      <c r="W1034" s="222"/>
      <c r="X1034" s="222" t="s">
        <v>376</v>
      </c>
      <c r="Y1034" s="213"/>
      <c r="Z1034" s="213"/>
      <c r="AA1034" s="213"/>
      <c r="AB1034" s="213"/>
      <c r="AC1034" s="213"/>
      <c r="AD1034" s="213"/>
      <c r="AE1034" s="213"/>
      <c r="AF1034" s="213"/>
      <c r="AG1034" s="213" t="s">
        <v>561</v>
      </c>
      <c r="AH1034" s="213"/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ht="22.5" outlineLevel="1" x14ac:dyDescent="0.2">
      <c r="A1035" s="220"/>
      <c r="B1035" s="221"/>
      <c r="C1035" s="261" t="s">
        <v>1874</v>
      </c>
      <c r="D1035" s="259"/>
      <c r="E1035" s="260"/>
      <c r="F1035" s="222"/>
      <c r="G1035" s="222"/>
      <c r="H1035" s="222"/>
      <c r="I1035" s="222"/>
      <c r="J1035" s="222"/>
      <c r="K1035" s="222"/>
      <c r="L1035" s="222"/>
      <c r="M1035" s="222"/>
      <c r="N1035" s="222"/>
      <c r="O1035" s="222"/>
      <c r="P1035" s="222"/>
      <c r="Q1035" s="222"/>
      <c r="R1035" s="222"/>
      <c r="S1035" s="222"/>
      <c r="T1035" s="222"/>
      <c r="U1035" s="222"/>
      <c r="V1035" s="222"/>
      <c r="W1035" s="222"/>
      <c r="X1035" s="222"/>
      <c r="Y1035" s="213"/>
      <c r="Z1035" s="213"/>
      <c r="AA1035" s="213"/>
      <c r="AB1035" s="213"/>
      <c r="AC1035" s="213"/>
      <c r="AD1035" s="213"/>
      <c r="AE1035" s="213"/>
      <c r="AF1035" s="213"/>
      <c r="AG1035" s="213" t="s">
        <v>532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ht="22.5" outlineLevel="1" x14ac:dyDescent="0.2">
      <c r="A1036" s="220"/>
      <c r="B1036" s="221"/>
      <c r="C1036" s="261" t="s">
        <v>1875</v>
      </c>
      <c r="D1036" s="259"/>
      <c r="E1036" s="260"/>
      <c r="F1036" s="222"/>
      <c r="G1036" s="222"/>
      <c r="H1036" s="222"/>
      <c r="I1036" s="222"/>
      <c r="J1036" s="222"/>
      <c r="K1036" s="222"/>
      <c r="L1036" s="222"/>
      <c r="M1036" s="222"/>
      <c r="N1036" s="222"/>
      <c r="O1036" s="222"/>
      <c r="P1036" s="222"/>
      <c r="Q1036" s="222"/>
      <c r="R1036" s="222"/>
      <c r="S1036" s="222"/>
      <c r="T1036" s="222"/>
      <c r="U1036" s="222"/>
      <c r="V1036" s="222"/>
      <c r="W1036" s="222"/>
      <c r="X1036" s="222"/>
      <c r="Y1036" s="213"/>
      <c r="Z1036" s="213"/>
      <c r="AA1036" s="213"/>
      <c r="AB1036" s="213"/>
      <c r="AC1036" s="213"/>
      <c r="AD1036" s="213"/>
      <c r="AE1036" s="213"/>
      <c r="AF1036" s="213"/>
      <c r="AG1036" s="213" t="s">
        <v>532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1" x14ac:dyDescent="0.2">
      <c r="A1037" s="220"/>
      <c r="B1037" s="221"/>
      <c r="C1037" s="261" t="s">
        <v>2963</v>
      </c>
      <c r="D1037" s="259"/>
      <c r="E1037" s="260"/>
      <c r="F1037" s="222"/>
      <c r="G1037" s="222"/>
      <c r="H1037" s="222"/>
      <c r="I1037" s="222"/>
      <c r="J1037" s="222"/>
      <c r="K1037" s="222"/>
      <c r="L1037" s="222"/>
      <c r="M1037" s="222"/>
      <c r="N1037" s="222"/>
      <c r="O1037" s="222"/>
      <c r="P1037" s="222"/>
      <c r="Q1037" s="222"/>
      <c r="R1037" s="222"/>
      <c r="S1037" s="222"/>
      <c r="T1037" s="222"/>
      <c r="U1037" s="222"/>
      <c r="V1037" s="222"/>
      <c r="W1037" s="222"/>
      <c r="X1037" s="222"/>
      <c r="Y1037" s="213"/>
      <c r="Z1037" s="213"/>
      <c r="AA1037" s="213"/>
      <c r="AB1037" s="213"/>
      <c r="AC1037" s="213"/>
      <c r="AD1037" s="213"/>
      <c r="AE1037" s="213"/>
      <c r="AF1037" s="213"/>
      <c r="AG1037" s="213" t="s">
        <v>532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20"/>
      <c r="B1038" s="221"/>
      <c r="C1038" s="261" t="s">
        <v>2994</v>
      </c>
      <c r="D1038" s="259"/>
      <c r="E1038" s="260"/>
      <c r="F1038" s="222"/>
      <c r="G1038" s="222"/>
      <c r="H1038" s="222"/>
      <c r="I1038" s="222"/>
      <c r="J1038" s="222"/>
      <c r="K1038" s="222"/>
      <c r="L1038" s="222"/>
      <c r="M1038" s="222"/>
      <c r="N1038" s="222"/>
      <c r="O1038" s="222"/>
      <c r="P1038" s="222"/>
      <c r="Q1038" s="222"/>
      <c r="R1038" s="222"/>
      <c r="S1038" s="222"/>
      <c r="T1038" s="222"/>
      <c r="U1038" s="222"/>
      <c r="V1038" s="222"/>
      <c r="W1038" s="222"/>
      <c r="X1038" s="222"/>
      <c r="Y1038" s="213"/>
      <c r="Z1038" s="213"/>
      <c r="AA1038" s="213"/>
      <c r="AB1038" s="213"/>
      <c r="AC1038" s="213"/>
      <c r="AD1038" s="213"/>
      <c r="AE1038" s="213"/>
      <c r="AF1038" s="213"/>
      <c r="AG1038" s="213" t="s">
        <v>532</v>
      </c>
      <c r="AH1038" s="213">
        <v>0</v>
      </c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1" x14ac:dyDescent="0.2">
      <c r="A1039" s="220"/>
      <c r="B1039" s="221"/>
      <c r="C1039" s="261" t="s">
        <v>256</v>
      </c>
      <c r="D1039" s="259"/>
      <c r="E1039" s="260">
        <v>8</v>
      </c>
      <c r="F1039" s="222"/>
      <c r="G1039" s="222"/>
      <c r="H1039" s="222"/>
      <c r="I1039" s="222"/>
      <c r="J1039" s="222"/>
      <c r="K1039" s="222"/>
      <c r="L1039" s="222"/>
      <c r="M1039" s="222"/>
      <c r="N1039" s="222"/>
      <c r="O1039" s="222"/>
      <c r="P1039" s="222"/>
      <c r="Q1039" s="222"/>
      <c r="R1039" s="222"/>
      <c r="S1039" s="222"/>
      <c r="T1039" s="222"/>
      <c r="U1039" s="222"/>
      <c r="V1039" s="222"/>
      <c r="W1039" s="222"/>
      <c r="X1039" s="222"/>
      <c r="Y1039" s="213"/>
      <c r="Z1039" s="213"/>
      <c r="AA1039" s="213"/>
      <c r="AB1039" s="213"/>
      <c r="AC1039" s="213"/>
      <c r="AD1039" s="213"/>
      <c r="AE1039" s="213"/>
      <c r="AF1039" s="213"/>
      <c r="AG1039" s="213" t="s">
        <v>532</v>
      </c>
      <c r="AH1039" s="213">
        <v>0</v>
      </c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13"/>
      <c r="BB1039" s="213"/>
      <c r="BC1039" s="213"/>
      <c r="BD1039" s="213"/>
      <c r="BE1039" s="213"/>
      <c r="BF1039" s="213"/>
      <c r="BG1039" s="213"/>
      <c r="BH1039" s="213"/>
    </row>
    <row r="1040" spans="1:60" ht="22.5" outlineLevel="1" x14ac:dyDescent="0.2">
      <c r="A1040" s="234">
        <v>273</v>
      </c>
      <c r="B1040" s="235" t="s">
        <v>2995</v>
      </c>
      <c r="C1040" s="253" t="s">
        <v>2996</v>
      </c>
      <c r="D1040" s="236" t="s">
        <v>901</v>
      </c>
      <c r="E1040" s="237">
        <v>1</v>
      </c>
      <c r="F1040" s="238"/>
      <c r="G1040" s="239">
        <f>ROUND(E1040*F1040,2)</f>
        <v>0</v>
      </c>
      <c r="H1040" s="238"/>
      <c r="I1040" s="239">
        <f>ROUND(E1040*H1040,2)</f>
        <v>0</v>
      </c>
      <c r="J1040" s="238"/>
      <c r="K1040" s="239">
        <f>ROUND(E1040*J1040,2)</f>
        <v>0</v>
      </c>
      <c r="L1040" s="239">
        <v>21</v>
      </c>
      <c r="M1040" s="239">
        <f>G1040*(1+L1040/100)</f>
        <v>0</v>
      </c>
      <c r="N1040" s="239">
        <v>0</v>
      </c>
      <c r="O1040" s="239">
        <f>ROUND(E1040*N1040,2)</f>
        <v>0</v>
      </c>
      <c r="P1040" s="239">
        <v>0</v>
      </c>
      <c r="Q1040" s="239">
        <f>ROUND(E1040*P1040,2)</f>
        <v>0</v>
      </c>
      <c r="R1040" s="239"/>
      <c r="S1040" s="239" t="s">
        <v>374</v>
      </c>
      <c r="T1040" s="240" t="s">
        <v>375</v>
      </c>
      <c r="U1040" s="222">
        <v>0</v>
      </c>
      <c r="V1040" s="222">
        <f>ROUND(E1040*U1040,2)</f>
        <v>0</v>
      </c>
      <c r="W1040" s="222"/>
      <c r="X1040" s="222" t="s">
        <v>376</v>
      </c>
      <c r="Y1040" s="213"/>
      <c r="Z1040" s="213"/>
      <c r="AA1040" s="213"/>
      <c r="AB1040" s="213"/>
      <c r="AC1040" s="213"/>
      <c r="AD1040" s="213"/>
      <c r="AE1040" s="213"/>
      <c r="AF1040" s="213"/>
      <c r="AG1040" s="213" t="s">
        <v>561</v>
      </c>
      <c r="AH1040" s="213"/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ht="22.5" outlineLevel="1" x14ac:dyDescent="0.2">
      <c r="A1041" s="220"/>
      <c r="B1041" s="221"/>
      <c r="C1041" s="261" t="s">
        <v>1874</v>
      </c>
      <c r="D1041" s="259"/>
      <c r="E1041" s="260"/>
      <c r="F1041" s="222"/>
      <c r="G1041" s="222"/>
      <c r="H1041" s="222"/>
      <c r="I1041" s="222"/>
      <c r="J1041" s="222"/>
      <c r="K1041" s="222"/>
      <c r="L1041" s="222"/>
      <c r="M1041" s="222"/>
      <c r="N1041" s="222"/>
      <c r="O1041" s="222"/>
      <c r="P1041" s="222"/>
      <c r="Q1041" s="222"/>
      <c r="R1041" s="222"/>
      <c r="S1041" s="222"/>
      <c r="T1041" s="222"/>
      <c r="U1041" s="222"/>
      <c r="V1041" s="222"/>
      <c r="W1041" s="222"/>
      <c r="X1041" s="222"/>
      <c r="Y1041" s="213"/>
      <c r="Z1041" s="213"/>
      <c r="AA1041" s="213"/>
      <c r="AB1041" s="213"/>
      <c r="AC1041" s="213"/>
      <c r="AD1041" s="213"/>
      <c r="AE1041" s="213"/>
      <c r="AF1041" s="213"/>
      <c r="AG1041" s="213" t="s">
        <v>532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ht="22.5" outlineLevel="1" x14ac:dyDescent="0.2">
      <c r="A1042" s="220"/>
      <c r="B1042" s="221"/>
      <c r="C1042" s="261" t="s">
        <v>1875</v>
      </c>
      <c r="D1042" s="259"/>
      <c r="E1042" s="260"/>
      <c r="F1042" s="222"/>
      <c r="G1042" s="222"/>
      <c r="H1042" s="222"/>
      <c r="I1042" s="222"/>
      <c r="J1042" s="222"/>
      <c r="K1042" s="222"/>
      <c r="L1042" s="222"/>
      <c r="M1042" s="222"/>
      <c r="N1042" s="222"/>
      <c r="O1042" s="222"/>
      <c r="P1042" s="222"/>
      <c r="Q1042" s="222"/>
      <c r="R1042" s="222"/>
      <c r="S1042" s="222"/>
      <c r="T1042" s="222"/>
      <c r="U1042" s="222"/>
      <c r="V1042" s="222"/>
      <c r="W1042" s="222"/>
      <c r="X1042" s="222"/>
      <c r="Y1042" s="213"/>
      <c r="Z1042" s="213"/>
      <c r="AA1042" s="213"/>
      <c r="AB1042" s="213"/>
      <c r="AC1042" s="213"/>
      <c r="AD1042" s="213"/>
      <c r="AE1042" s="213"/>
      <c r="AF1042" s="213"/>
      <c r="AG1042" s="213" t="s">
        <v>532</v>
      </c>
      <c r="AH1042" s="213">
        <v>0</v>
      </c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1" x14ac:dyDescent="0.2">
      <c r="A1043" s="220"/>
      <c r="B1043" s="221"/>
      <c r="C1043" s="261" t="s">
        <v>2963</v>
      </c>
      <c r="D1043" s="259"/>
      <c r="E1043" s="260"/>
      <c r="F1043" s="222"/>
      <c r="G1043" s="222"/>
      <c r="H1043" s="222"/>
      <c r="I1043" s="222"/>
      <c r="J1043" s="222"/>
      <c r="K1043" s="222"/>
      <c r="L1043" s="222"/>
      <c r="M1043" s="222"/>
      <c r="N1043" s="222"/>
      <c r="O1043" s="222"/>
      <c r="P1043" s="222"/>
      <c r="Q1043" s="222"/>
      <c r="R1043" s="222"/>
      <c r="S1043" s="222"/>
      <c r="T1043" s="222"/>
      <c r="U1043" s="222"/>
      <c r="V1043" s="222"/>
      <c r="W1043" s="222"/>
      <c r="X1043" s="222"/>
      <c r="Y1043" s="213"/>
      <c r="Z1043" s="213"/>
      <c r="AA1043" s="213"/>
      <c r="AB1043" s="213"/>
      <c r="AC1043" s="213"/>
      <c r="AD1043" s="213"/>
      <c r="AE1043" s="213"/>
      <c r="AF1043" s="213"/>
      <c r="AG1043" s="213" t="s">
        <v>532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1" x14ac:dyDescent="0.2">
      <c r="A1044" s="220"/>
      <c r="B1044" s="221"/>
      <c r="C1044" s="261" t="s">
        <v>2953</v>
      </c>
      <c r="D1044" s="259"/>
      <c r="E1044" s="260"/>
      <c r="F1044" s="222"/>
      <c r="G1044" s="222"/>
      <c r="H1044" s="222"/>
      <c r="I1044" s="222"/>
      <c r="J1044" s="222"/>
      <c r="K1044" s="222"/>
      <c r="L1044" s="222"/>
      <c r="M1044" s="222"/>
      <c r="N1044" s="222"/>
      <c r="O1044" s="222"/>
      <c r="P1044" s="222"/>
      <c r="Q1044" s="222"/>
      <c r="R1044" s="222"/>
      <c r="S1044" s="222"/>
      <c r="T1044" s="222"/>
      <c r="U1044" s="222"/>
      <c r="V1044" s="222"/>
      <c r="W1044" s="222"/>
      <c r="X1044" s="222"/>
      <c r="Y1044" s="213"/>
      <c r="Z1044" s="213"/>
      <c r="AA1044" s="213"/>
      <c r="AB1044" s="213"/>
      <c r="AC1044" s="213"/>
      <c r="AD1044" s="213"/>
      <c r="AE1044" s="213"/>
      <c r="AF1044" s="213"/>
      <c r="AG1044" s="213" t="s">
        <v>532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1" x14ac:dyDescent="0.2">
      <c r="A1045" s="220"/>
      <c r="B1045" s="221"/>
      <c r="C1045" s="261" t="s">
        <v>244</v>
      </c>
      <c r="D1045" s="259"/>
      <c r="E1045" s="260">
        <v>1</v>
      </c>
      <c r="F1045" s="222"/>
      <c r="G1045" s="222"/>
      <c r="H1045" s="222"/>
      <c r="I1045" s="222"/>
      <c r="J1045" s="222"/>
      <c r="K1045" s="222"/>
      <c r="L1045" s="222"/>
      <c r="M1045" s="222"/>
      <c r="N1045" s="222"/>
      <c r="O1045" s="222"/>
      <c r="P1045" s="222"/>
      <c r="Q1045" s="222"/>
      <c r="R1045" s="222"/>
      <c r="S1045" s="222"/>
      <c r="T1045" s="222"/>
      <c r="U1045" s="222"/>
      <c r="V1045" s="222"/>
      <c r="W1045" s="222"/>
      <c r="X1045" s="222"/>
      <c r="Y1045" s="213"/>
      <c r="Z1045" s="213"/>
      <c r="AA1045" s="213"/>
      <c r="AB1045" s="213"/>
      <c r="AC1045" s="213"/>
      <c r="AD1045" s="213"/>
      <c r="AE1045" s="213"/>
      <c r="AF1045" s="213"/>
      <c r="AG1045" s="213" t="s">
        <v>532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ht="22.5" outlineLevel="1" x14ac:dyDescent="0.2">
      <c r="A1046" s="234">
        <v>274</v>
      </c>
      <c r="B1046" s="235" t="s">
        <v>2997</v>
      </c>
      <c r="C1046" s="253" t="s">
        <v>2998</v>
      </c>
      <c r="D1046" s="236" t="s">
        <v>901</v>
      </c>
      <c r="E1046" s="237">
        <v>2</v>
      </c>
      <c r="F1046" s="238"/>
      <c r="G1046" s="239">
        <f>ROUND(E1046*F1046,2)</f>
        <v>0</v>
      </c>
      <c r="H1046" s="238"/>
      <c r="I1046" s="239">
        <f>ROUND(E1046*H1046,2)</f>
        <v>0</v>
      </c>
      <c r="J1046" s="238"/>
      <c r="K1046" s="239">
        <f>ROUND(E1046*J1046,2)</f>
        <v>0</v>
      </c>
      <c r="L1046" s="239">
        <v>21</v>
      </c>
      <c r="M1046" s="239">
        <f>G1046*(1+L1046/100)</f>
        <v>0</v>
      </c>
      <c r="N1046" s="239">
        <v>0</v>
      </c>
      <c r="O1046" s="239">
        <f>ROUND(E1046*N1046,2)</f>
        <v>0</v>
      </c>
      <c r="P1046" s="239">
        <v>0</v>
      </c>
      <c r="Q1046" s="239">
        <f>ROUND(E1046*P1046,2)</f>
        <v>0</v>
      </c>
      <c r="R1046" s="239"/>
      <c r="S1046" s="239" t="s">
        <v>374</v>
      </c>
      <c r="T1046" s="240" t="s">
        <v>375</v>
      </c>
      <c r="U1046" s="222">
        <v>0</v>
      </c>
      <c r="V1046" s="222">
        <f>ROUND(E1046*U1046,2)</f>
        <v>0</v>
      </c>
      <c r="W1046" s="222"/>
      <c r="X1046" s="222" t="s">
        <v>376</v>
      </c>
      <c r="Y1046" s="213"/>
      <c r="Z1046" s="213"/>
      <c r="AA1046" s="213"/>
      <c r="AB1046" s="213"/>
      <c r="AC1046" s="213"/>
      <c r="AD1046" s="213"/>
      <c r="AE1046" s="213"/>
      <c r="AF1046" s="213"/>
      <c r="AG1046" s="213" t="s">
        <v>561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ht="22.5" outlineLevel="1" x14ac:dyDescent="0.2">
      <c r="A1047" s="220"/>
      <c r="B1047" s="221"/>
      <c r="C1047" s="261" t="s">
        <v>1874</v>
      </c>
      <c r="D1047" s="259"/>
      <c r="E1047" s="260"/>
      <c r="F1047" s="222"/>
      <c r="G1047" s="222"/>
      <c r="H1047" s="222"/>
      <c r="I1047" s="222"/>
      <c r="J1047" s="222"/>
      <c r="K1047" s="222"/>
      <c r="L1047" s="222"/>
      <c r="M1047" s="222"/>
      <c r="N1047" s="222"/>
      <c r="O1047" s="222"/>
      <c r="P1047" s="222"/>
      <c r="Q1047" s="222"/>
      <c r="R1047" s="222"/>
      <c r="S1047" s="222"/>
      <c r="T1047" s="222"/>
      <c r="U1047" s="222"/>
      <c r="V1047" s="222"/>
      <c r="W1047" s="222"/>
      <c r="X1047" s="222"/>
      <c r="Y1047" s="213"/>
      <c r="Z1047" s="213"/>
      <c r="AA1047" s="213"/>
      <c r="AB1047" s="213"/>
      <c r="AC1047" s="213"/>
      <c r="AD1047" s="213"/>
      <c r="AE1047" s="213"/>
      <c r="AF1047" s="213"/>
      <c r="AG1047" s="213" t="s">
        <v>532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ht="22.5" outlineLevel="1" x14ac:dyDescent="0.2">
      <c r="A1048" s="220"/>
      <c r="B1048" s="221"/>
      <c r="C1048" s="261" t="s">
        <v>1875</v>
      </c>
      <c r="D1048" s="259"/>
      <c r="E1048" s="260"/>
      <c r="F1048" s="222"/>
      <c r="G1048" s="222"/>
      <c r="H1048" s="222"/>
      <c r="I1048" s="222"/>
      <c r="J1048" s="222"/>
      <c r="K1048" s="222"/>
      <c r="L1048" s="222"/>
      <c r="M1048" s="222"/>
      <c r="N1048" s="222"/>
      <c r="O1048" s="222"/>
      <c r="P1048" s="222"/>
      <c r="Q1048" s="222"/>
      <c r="R1048" s="222"/>
      <c r="S1048" s="222"/>
      <c r="T1048" s="222"/>
      <c r="U1048" s="222"/>
      <c r="V1048" s="222"/>
      <c r="W1048" s="222"/>
      <c r="X1048" s="222"/>
      <c r="Y1048" s="213"/>
      <c r="Z1048" s="213"/>
      <c r="AA1048" s="213"/>
      <c r="AB1048" s="213"/>
      <c r="AC1048" s="213"/>
      <c r="AD1048" s="213"/>
      <c r="AE1048" s="213"/>
      <c r="AF1048" s="213"/>
      <c r="AG1048" s="213" t="s">
        <v>532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1" x14ac:dyDescent="0.2">
      <c r="A1049" s="220"/>
      <c r="B1049" s="221"/>
      <c r="C1049" s="261" t="s">
        <v>2963</v>
      </c>
      <c r="D1049" s="259"/>
      <c r="E1049" s="260"/>
      <c r="F1049" s="222"/>
      <c r="G1049" s="222"/>
      <c r="H1049" s="222"/>
      <c r="I1049" s="222"/>
      <c r="J1049" s="222"/>
      <c r="K1049" s="222"/>
      <c r="L1049" s="222"/>
      <c r="M1049" s="222"/>
      <c r="N1049" s="222"/>
      <c r="O1049" s="222"/>
      <c r="P1049" s="222"/>
      <c r="Q1049" s="222"/>
      <c r="R1049" s="222"/>
      <c r="S1049" s="222"/>
      <c r="T1049" s="222"/>
      <c r="U1049" s="222"/>
      <c r="V1049" s="222"/>
      <c r="W1049" s="222"/>
      <c r="X1049" s="222"/>
      <c r="Y1049" s="213"/>
      <c r="Z1049" s="213"/>
      <c r="AA1049" s="213"/>
      <c r="AB1049" s="213"/>
      <c r="AC1049" s="213"/>
      <c r="AD1049" s="213"/>
      <c r="AE1049" s="213"/>
      <c r="AF1049" s="213"/>
      <c r="AG1049" s="213" t="s">
        <v>532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outlineLevel="1" x14ac:dyDescent="0.2">
      <c r="A1050" s="220"/>
      <c r="B1050" s="221"/>
      <c r="C1050" s="261" t="s">
        <v>2943</v>
      </c>
      <c r="D1050" s="259"/>
      <c r="E1050" s="260"/>
      <c r="F1050" s="222"/>
      <c r="G1050" s="222"/>
      <c r="H1050" s="222"/>
      <c r="I1050" s="222"/>
      <c r="J1050" s="222"/>
      <c r="K1050" s="222"/>
      <c r="L1050" s="222"/>
      <c r="M1050" s="222"/>
      <c r="N1050" s="222"/>
      <c r="O1050" s="222"/>
      <c r="P1050" s="222"/>
      <c r="Q1050" s="222"/>
      <c r="R1050" s="222"/>
      <c r="S1050" s="222"/>
      <c r="T1050" s="222"/>
      <c r="U1050" s="222"/>
      <c r="V1050" s="222"/>
      <c r="W1050" s="222"/>
      <c r="X1050" s="222"/>
      <c r="Y1050" s="213"/>
      <c r="Z1050" s="213"/>
      <c r="AA1050" s="213"/>
      <c r="AB1050" s="213"/>
      <c r="AC1050" s="213"/>
      <c r="AD1050" s="213"/>
      <c r="AE1050" s="213"/>
      <c r="AF1050" s="213"/>
      <c r="AG1050" s="213" t="s">
        <v>532</v>
      </c>
      <c r="AH1050" s="213">
        <v>0</v>
      </c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1" x14ac:dyDescent="0.2">
      <c r="A1051" s="220"/>
      <c r="B1051" s="221"/>
      <c r="C1051" s="261" t="s">
        <v>63</v>
      </c>
      <c r="D1051" s="259"/>
      <c r="E1051" s="260">
        <v>2</v>
      </c>
      <c r="F1051" s="222"/>
      <c r="G1051" s="222"/>
      <c r="H1051" s="222"/>
      <c r="I1051" s="222"/>
      <c r="J1051" s="222"/>
      <c r="K1051" s="222"/>
      <c r="L1051" s="222"/>
      <c r="M1051" s="222"/>
      <c r="N1051" s="222"/>
      <c r="O1051" s="222"/>
      <c r="P1051" s="222"/>
      <c r="Q1051" s="222"/>
      <c r="R1051" s="222"/>
      <c r="S1051" s="222"/>
      <c r="T1051" s="222"/>
      <c r="U1051" s="222"/>
      <c r="V1051" s="222"/>
      <c r="W1051" s="222"/>
      <c r="X1051" s="222"/>
      <c r="Y1051" s="213"/>
      <c r="Z1051" s="213"/>
      <c r="AA1051" s="213"/>
      <c r="AB1051" s="213"/>
      <c r="AC1051" s="213"/>
      <c r="AD1051" s="213"/>
      <c r="AE1051" s="213"/>
      <c r="AF1051" s="213"/>
      <c r="AG1051" s="213" t="s">
        <v>532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ht="22.5" outlineLevel="1" x14ac:dyDescent="0.2">
      <c r="A1052" s="234">
        <v>275</v>
      </c>
      <c r="B1052" s="235" t="s">
        <v>2999</v>
      </c>
      <c r="C1052" s="253" t="s">
        <v>3000</v>
      </c>
      <c r="D1052" s="236" t="s">
        <v>901</v>
      </c>
      <c r="E1052" s="237">
        <v>1</v>
      </c>
      <c r="F1052" s="238"/>
      <c r="G1052" s="239">
        <f>ROUND(E1052*F1052,2)</f>
        <v>0</v>
      </c>
      <c r="H1052" s="238"/>
      <c r="I1052" s="239">
        <f>ROUND(E1052*H1052,2)</f>
        <v>0</v>
      </c>
      <c r="J1052" s="238"/>
      <c r="K1052" s="239">
        <f>ROUND(E1052*J1052,2)</f>
        <v>0</v>
      </c>
      <c r="L1052" s="239">
        <v>21</v>
      </c>
      <c r="M1052" s="239">
        <f>G1052*(1+L1052/100)</f>
        <v>0</v>
      </c>
      <c r="N1052" s="239">
        <v>0</v>
      </c>
      <c r="O1052" s="239">
        <f>ROUND(E1052*N1052,2)</f>
        <v>0</v>
      </c>
      <c r="P1052" s="239">
        <v>0</v>
      </c>
      <c r="Q1052" s="239">
        <f>ROUND(E1052*P1052,2)</f>
        <v>0</v>
      </c>
      <c r="R1052" s="239"/>
      <c r="S1052" s="239" t="s">
        <v>374</v>
      </c>
      <c r="T1052" s="240" t="s">
        <v>375</v>
      </c>
      <c r="U1052" s="222">
        <v>0</v>
      </c>
      <c r="V1052" s="222">
        <f>ROUND(E1052*U1052,2)</f>
        <v>0</v>
      </c>
      <c r="W1052" s="222"/>
      <c r="X1052" s="222" t="s">
        <v>376</v>
      </c>
      <c r="Y1052" s="213"/>
      <c r="Z1052" s="213"/>
      <c r="AA1052" s="213"/>
      <c r="AB1052" s="213"/>
      <c r="AC1052" s="213"/>
      <c r="AD1052" s="213"/>
      <c r="AE1052" s="213"/>
      <c r="AF1052" s="213"/>
      <c r="AG1052" s="213" t="s">
        <v>561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ht="22.5" outlineLevel="1" x14ac:dyDescent="0.2">
      <c r="A1053" s="220"/>
      <c r="B1053" s="221"/>
      <c r="C1053" s="261" t="s">
        <v>1874</v>
      </c>
      <c r="D1053" s="259"/>
      <c r="E1053" s="260"/>
      <c r="F1053" s="222"/>
      <c r="G1053" s="222"/>
      <c r="H1053" s="222"/>
      <c r="I1053" s="222"/>
      <c r="J1053" s="222"/>
      <c r="K1053" s="222"/>
      <c r="L1053" s="222"/>
      <c r="M1053" s="222"/>
      <c r="N1053" s="222"/>
      <c r="O1053" s="222"/>
      <c r="P1053" s="222"/>
      <c r="Q1053" s="222"/>
      <c r="R1053" s="222"/>
      <c r="S1053" s="222"/>
      <c r="T1053" s="222"/>
      <c r="U1053" s="222"/>
      <c r="V1053" s="222"/>
      <c r="W1053" s="222"/>
      <c r="X1053" s="222"/>
      <c r="Y1053" s="213"/>
      <c r="Z1053" s="213"/>
      <c r="AA1053" s="213"/>
      <c r="AB1053" s="213"/>
      <c r="AC1053" s="213"/>
      <c r="AD1053" s="213"/>
      <c r="AE1053" s="213"/>
      <c r="AF1053" s="213"/>
      <c r="AG1053" s="213" t="s">
        <v>532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ht="22.5" outlineLevel="1" x14ac:dyDescent="0.2">
      <c r="A1054" s="220"/>
      <c r="B1054" s="221"/>
      <c r="C1054" s="261" t="s">
        <v>1875</v>
      </c>
      <c r="D1054" s="259"/>
      <c r="E1054" s="260"/>
      <c r="F1054" s="222"/>
      <c r="G1054" s="222"/>
      <c r="H1054" s="222"/>
      <c r="I1054" s="222"/>
      <c r="J1054" s="222"/>
      <c r="K1054" s="222"/>
      <c r="L1054" s="222"/>
      <c r="M1054" s="222"/>
      <c r="N1054" s="222"/>
      <c r="O1054" s="222"/>
      <c r="P1054" s="222"/>
      <c r="Q1054" s="222"/>
      <c r="R1054" s="222"/>
      <c r="S1054" s="222"/>
      <c r="T1054" s="222"/>
      <c r="U1054" s="222"/>
      <c r="V1054" s="222"/>
      <c r="W1054" s="222"/>
      <c r="X1054" s="222"/>
      <c r="Y1054" s="213"/>
      <c r="Z1054" s="213"/>
      <c r="AA1054" s="213"/>
      <c r="AB1054" s="213"/>
      <c r="AC1054" s="213"/>
      <c r="AD1054" s="213"/>
      <c r="AE1054" s="213"/>
      <c r="AF1054" s="213"/>
      <c r="AG1054" s="213" t="s">
        <v>532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1" x14ac:dyDescent="0.2">
      <c r="A1055" s="220"/>
      <c r="B1055" s="221"/>
      <c r="C1055" s="261" t="s">
        <v>2963</v>
      </c>
      <c r="D1055" s="259"/>
      <c r="E1055" s="260"/>
      <c r="F1055" s="222"/>
      <c r="G1055" s="222"/>
      <c r="H1055" s="222"/>
      <c r="I1055" s="222"/>
      <c r="J1055" s="222"/>
      <c r="K1055" s="222"/>
      <c r="L1055" s="222"/>
      <c r="M1055" s="222"/>
      <c r="N1055" s="222"/>
      <c r="O1055" s="222"/>
      <c r="P1055" s="222"/>
      <c r="Q1055" s="222"/>
      <c r="R1055" s="222"/>
      <c r="S1055" s="222"/>
      <c r="T1055" s="222"/>
      <c r="U1055" s="222"/>
      <c r="V1055" s="222"/>
      <c r="W1055" s="222"/>
      <c r="X1055" s="222"/>
      <c r="Y1055" s="213"/>
      <c r="Z1055" s="213"/>
      <c r="AA1055" s="213"/>
      <c r="AB1055" s="213"/>
      <c r="AC1055" s="213"/>
      <c r="AD1055" s="213"/>
      <c r="AE1055" s="213"/>
      <c r="AF1055" s="213"/>
      <c r="AG1055" s="213" t="s">
        <v>532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1" x14ac:dyDescent="0.2">
      <c r="A1056" s="220"/>
      <c r="B1056" s="221"/>
      <c r="C1056" s="261" t="s">
        <v>2953</v>
      </c>
      <c r="D1056" s="259"/>
      <c r="E1056" s="260"/>
      <c r="F1056" s="222"/>
      <c r="G1056" s="222"/>
      <c r="H1056" s="222"/>
      <c r="I1056" s="222"/>
      <c r="J1056" s="222"/>
      <c r="K1056" s="222"/>
      <c r="L1056" s="222"/>
      <c r="M1056" s="222"/>
      <c r="N1056" s="222"/>
      <c r="O1056" s="222"/>
      <c r="P1056" s="222"/>
      <c r="Q1056" s="222"/>
      <c r="R1056" s="222"/>
      <c r="S1056" s="222"/>
      <c r="T1056" s="222"/>
      <c r="U1056" s="222"/>
      <c r="V1056" s="222"/>
      <c r="W1056" s="222"/>
      <c r="X1056" s="222"/>
      <c r="Y1056" s="213"/>
      <c r="Z1056" s="213"/>
      <c r="AA1056" s="213"/>
      <c r="AB1056" s="213"/>
      <c r="AC1056" s="213"/>
      <c r="AD1056" s="213"/>
      <c r="AE1056" s="213"/>
      <c r="AF1056" s="213"/>
      <c r="AG1056" s="213" t="s">
        <v>532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1" x14ac:dyDescent="0.2">
      <c r="A1057" s="220"/>
      <c r="B1057" s="221"/>
      <c r="C1057" s="261" t="s">
        <v>244</v>
      </c>
      <c r="D1057" s="259"/>
      <c r="E1057" s="260">
        <v>1</v>
      </c>
      <c r="F1057" s="222"/>
      <c r="G1057" s="222"/>
      <c r="H1057" s="222"/>
      <c r="I1057" s="222"/>
      <c r="J1057" s="222"/>
      <c r="K1057" s="222"/>
      <c r="L1057" s="222"/>
      <c r="M1057" s="222"/>
      <c r="N1057" s="222"/>
      <c r="O1057" s="222"/>
      <c r="P1057" s="222"/>
      <c r="Q1057" s="222"/>
      <c r="R1057" s="222"/>
      <c r="S1057" s="222"/>
      <c r="T1057" s="222"/>
      <c r="U1057" s="222"/>
      <c r="V1057" s="222"/>
      <c r="W1057" s="222"/>
      <c r="X1057" s="222"/>
      <c r="Y1057" s="213"/>
      <c r="Z1057" s="213"/>
      <c r="AA1057" s="213"/>
      <c r="AB1057" s="213"/>
      <c r="AC1057" s="213"/>
      <c r="AD1057" s="213"/>
      <c r="AE1057" s="213"/>
      <c r="AF1057" s="213"/>
      <c r="AG1057" s="213" t="s">
        <v>532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ht="22.5" outlineLevel="1" x14ac:dyDescent="0.2">
      <c r="A1058" s="234">
        <v>276</v>
      </c>
      <c r="B1058" s="235" t="s">
        <v>3001</v>
      </c>
      <c r="C1058" s="253" t="s">
        <v>3002</v>
      </c>
      <c r="D1058" s="236" t="s">
        <v>901</v>
      </c>
      <c r="E1058" s="237">
        <v>3</v>
      </c>
      <c r="F1058" s="238"/>
      <c r="G1058" s="239">
        <f>ROUND(E1058*F1058,2)</f>
        <v>0</v>
      </c>
      <c r="H1058" s="238"/>
      <c r="I1058" s="239">
        <f>ROUND(E1058*H1058,2)</f>
        <v>0</v>
      </c>
      <c r="J1058" s="238"/>
      <c r="K1058" s="239">
        <f>ROUND(E1058*J1058,2)</f>
        <v>0</v>
      </c>
      <c r="L1058" s="239">
        <v>21</v>
      </c>
      <c r="M1058" s="239">
        <f>G1058*(1+L1058/100)</f>
        <v>0</v>
      </c>
      <c r="N1058" s="239">
        <v>0</v>
      </c>
      <c r="O1058" s="239">
        <f>ROUND(E1058*N1058,2)</f>
        <v>0</v>
      </c>
      <c r="P1058" s="239">
        <v>0</v>
      </c>
      <c r="Q1058" s="239">
        <f>ROUND(E1058*P1058,2)</f>
        <v>0</v>
      </c>
      <c r="R1058" s="239"/>
      <c r="S1058" s="239" t="s">
        <v>374</v>
      </c>
      <c r="T1058" s="240" t="s">
        <v>375</v>
      </c>
      <c r="U1058" s="222">
        <v>0</v>
      </c>
      <c r="V1058" s="222">
        <f>ROUND(E1058*U1058,2)</f>
        <v>0</v>
      </c>
      <c r="W1058" s="222"/>
      <c r="X1058" s="222" t="s">
        <v>376</v>
      </c>
      <c r="Y1058" s="213"/>
      <c r="Z1058" s="213"/>
      <c r="AA1058" s="213"/>
      <c r="AB1058" s="213"/>
      <c r="AC1058" s="213"/>
      <c r="AD1058" s="213"/>
      <c r="AE1058" s="213"/>
      <c r="AF1058" s="213"/>
      <c r="AG1058" s="213" t="s">
        <v>561</v>
      </c>
      <c r="AH1058" s="213"/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ht="22.5" outlineLevel="1" x14ac:dyDescent="0.2">
      <c r="A1059" s="220"/>
      <c r="B1059" s="221"/>
      <c r="C1059" s="261" t="s">
        <v>1874</v>
      </c>
      <c r="D1059" s="259"/>
      <c r="E1059" s="260"/>
      <c r="F1059" s="222"/>
      <c r="G1059" s="222"/>
      <c r="H1059" s="222"/>
      <c r="I1059" s="222"/>
      <c r="J1059" s="222"/>
      <c r="K1059" s="222"/>
      <c r="L1059" s="222"/>
      <c r="M1059" s="222"/>
      <c r="N1059" s="222"/>
      <c r="O1059" s="222"/>
      <c r="P1059" s="222"/>
      <c r="Q1059" s="222"/>
      <c r="R1059" s="222"/>
      <c r="S1059" s="222"/>
      <c r="T1059" s="222"/>
      <c r="U1059" s="222"/>
      <c r="V1059" s="222"/>
      <c r="W1059" s="222"/>
      <c r="X1059" s="222"/>
      <c r="Y1059" s="213"/>
      <c r="Z1059" s="213"/>
      <c r="AA1059" s="213"/>
      <c r="AB1059" s="213"/>
      <c r="AC1059" s="213"/>
      <c r="AD1059" s="213"/>
      <c r="AE1059" s="213"/>
      <c r="AF1059" s="213"/>
      <c r="AG1059" s="213" t="s">
        <v>532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ht="22.5" outlineLevel="1" x14ac:dyDescent="0.2">
      <c r="A1060" s="220"/>
      <c r="B1060" s="221"/>
      <c r="C1060" s="261" t="s">
        <v>1875</v>
      </c>
      <c r="D1060" s="259"/>
      <c r="E1060" s="260"/>
      <c r="F1060" s="222"/>
      <c r="G1060" s="222"/>
      <c r="H1060" s="222"/>
      <c r="I1060" s="222"/>
      <c r="J1060" s="222"/>
      <c r="K1060" s="222"/>
      <c r="L1060" s="222"/>
      <c r="M1060" s="222"/>
      <c r="N1060" s="222"/>
      <c r="O1060" s="222"/>
      <c r="P1060" s="222"/>
      <c r="Q1060" s="222"/>
      <c r="R1060" s="222"/>
      <c r="S1060" s="222"/>
      <c r="T1060" s="222"/>
      <c r="U1060" s="222"/>
      <c r="V1060" s="222"/>
      <c r="W1060" s="222"/>
      <c r="X1060" s="222"/>
      <c r="Y1060" s="213"/>
      <c r="Z1060" s="213"/>
      <c r="AA1060" s="213"/>
      <c r="AB1060" s="213"/>
      <c r="AC1060" s="213"/>
      <c r="AD1060" s="213"/>
      <c r="AE1060" s="213"/>
      <c r="AF1060" s="213"/>
      <c r="AG1060" s="213" t="s">
        <v>532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20"/>
      <c r="B1061" s="221"/>
      <c r="C1061" s="261" t="s">
        <v>2963</v>
      </c>
      <c r="D1061" s="259"/>
      <c r="E1061" s="260"/>
      <c r="F1061" s="222"/>
      <c r="G1061" s="222"/>
      <c r="H1061" s="222"/>
      <c r="I1061" s="222"/>
      <c r="J1061" s="222"/>
      <c r="K1061" s="222"/>
      <c r="L1061" s="222"/>
      <c r="M1061" s="222"/>
      <c r="N1061" s="222"/>
      <c r="O1061" s="222"/>
      <c r="P1061" s="222"/>
      <c r="Q1061" s="222"/>
      <c r="R1061" s="222"/>
      <c r="S1061" s="222"/>
      <c r="T1061" s="222"/>
      <c r="U1061" s="222"/>
      <c r="V1061" s="222"/>
      <c r="W1061" s="222"/>
      <c r="X1061" s="222"/>
      <c r="Y1061" s="213"/>
      <c r="Z1061" s="213"/>
      <c r="AA1061" s="213"/>
      <c r="AB1061" s="213"/>
      <c r="AC1061" s="213"/>
      <c r="AD1061" s="213"/>
      <c r="AE1061" s="213"/>
      <c r="AF1061" s="213"/>
      <c r="AG1061" s="213" t="s">
        <v>532</v>
      </c>
      <c r="AH1061" s="213">
        <v>0</v>
      </c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1" x14ac:dyDescent="0.2">
      <c r="A1062" s="220"/>
      <c r="B1062" s="221"/>
      <c r="C1062" s="261" t="s">
        <v>684</v>
      </c>
      <c r="D1062" s="259"/>
      <c r="E1062" s="260"/>
      <c r="F1062" s="222"/>
      <c r="G1062" s="222"/>
      <c r="H1062" s="222"/>
      <c r="I1062" s="222"/>
      <c r="J1062" s="222"/>
      <c r="K1062" s="222"/>
      <c r="L1062" s="222"/>
      <c r="M1062" s="222"/>
      <c r="N1062" s="222"/>
      <c r="O1062" s="222"/>
      <c r="P1062" s="222"/>
      <c r="Q1062" s="222"/>
      <c r="R1062" s="222"/>
      <c r="S1062" s="222"/>
      <c r="T1062" s="222"/>
      <c r="U1062" s="222"/>
      <c r="V1062" s="222"/>
      <c r="W1062" s="222"/>
      <c r="X1062" s="222"/>
      <c r="Y1062" s="213"/>
      <c r="Z1062" s="213"/>
      <c r="AA1062" s="213"/>
      <c r="AB1062" s="213"/>
      <c r="AC1062" s="213"/>
      <c r="AD1062" s="213"/>
      <c r="AE1062" s="213"/>
      <c r="AF1062" s="213"/>
      <c r="AG1062" s="213" t="s">
        <v>532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1" x14ac:dyDescent="0.2">
      <c r="A1063" s="220"/>
      <c r="B1063" s="221"/>
      <c r="C1063" s="261" t="s">
        <v>79</v>
      </c>
      <c r="D1063" s="259"/>
      <c r="E1063" s="260">
        <v>3</v>
      </c>
      <c r="F1063" s="222"/>
      <c r="G1063" s="222"/>
      <c r="H1063" s="222"/>
      <c r="I1063" s="222"/>
      <c r="J1063" s="222"/>
      <c r="K1063" s="222"/>
      <c r="L1063" s="222"/>
      <c r="M1063" s="222"/>
      <c r="N1063" s="222"/>
      <c r="O1063" s="222"/>
      <c r="P1063" s="222"/>
      <c r="Q1063" s="222"/>
      <c r="R1063" s="222"/>
      <c r="S1063" s="222"/>
      <c r="T1063" s="222"/>
      <c r="U1063" s="222"/>
      <c r="V1063" s="222"/>
      <c r="W1063" s="222"/>
      <c r="X1063" s="222"/>
      <c r="Y1063" s="213"/>
      <c r="Z1063" s="213"/>
      <c r="AA1063" s="213"/>
      <c r="AB1063" s="213"/>
      <c r="AC1063" s="213"/>
      <c r="AD1063" s="213"/>
      <c r="AE1063" s="213"/>
      <c r="AF1063" s="213"/>
      <c r="AG1063" s="213" t="s">
        <v>532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ht="22.5" outlineLevel="1" x14ac:dyDescent="0.2">
      <c r="A1064" s="234">
        <v>277</v>
      </c>
      <c r="B1064" s="235" t="s">
        <v>3003</v>
      </c>
      <c r="C1064" s="253" t="s">
        <v>3004</v>
      </c>
      <c r="D1064" s="236" t="s">
        <v>901</v>
      </c>
      <c r="E1064" s="237">
        <v>1</v>
      </c>
      <c r="F1064" s="238"/>
      <c r="G1064" s="239">
        <f>ROUND(E1064*F1064,2)</f>
        <v>0</v>
      </c>
      <c r="H1064" s="238"/>
      <c r="I1064" s="239">
        <f>ROUND(E1064*H1064,2)</f>
        <v>0</v>
      </c>
      <c r="J1064" s="238"/>
      <c r="K1064" s="239">
        <f>ROUND(E1064*J1064,2)</f>
        <v>0</v>
      </c>
      <c r="L1064" s="239">
        <v>21</v>
      </c>
      <c r="M1064" s="239">
        <f>G1064*(1+L1064/100)</f>
        <v>0</v>
      </c>
      <c r="N1064" s="239">
        <v>0</v>
      </c>
      <c r="O1064" s="239">
        <f>ROUND(E1064*N1064,2)</f>
        <v>0</v>
      </c>
      <c r="P1064" s="239">
        <v>0</v>
      </c>
      <c r="Q1064" s="239">
        <f>ROUND(E1064*P1064,2)</f>
        <v>0</v>
      </c>
      <c r="R1064" s="239"/>
      <c r="S1064" s="239" t="s">
        <v>374</v>
      </c>
      <c r="T1064" s="240" t="s">
        <v>375</v>
      </c>
      <c r="U1064" s="222">
        <v>0</v>
      </c>
      <c r="V1064" s="222">
        <f>ROUND(E1064*U1064,2)</f>
        <v>0</v>
      </c>
      <c r="W1064" s="222"/>
      <c r="X1064" s="222" t="s">
        <v>376</v>
      </c>
      <c r="Y1064" s="213"/>
      <c r="Z1064" s="213"/>
      <c r="AA1064" s="213"/>
      <c r="AB1064" s="213"/>
      <c r="AC1064" s="213"/>
      <c r="AD1064" s="213"/>
      <c r="AE1064" s="213"/>
      <c r="AF1064" s="213"/>
      <c r="AG1064" s="213" t="s">
        <v>561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ht="22.5" outlineLevel="1" x14ac:dyDescent="0.2">
      <c r="A1065" s="220"/>
      <c r="B1065" s="221"/>
      <c r="C1065" s="261" t="s">
        <v>1874</v>
      </c>
      <c r="D1065" s="259"/>
      <c r="E1065" s="260"/>
      <c r="F1065" s="222"/>
      <c r="G1065" s="222"/>
      <c r="H1065" s="222"/>
      <c r="I1065" s="222"/>
      <c r="J1065" s="222"/>
      <c r="K1065" s="222"/>
      <c r="L1065" s="222"/>
      <c r="M1065" s="222"/>
      <c r="N1065" s="222"/>
      <c r="O1065" s="222"/>
      <c r="P1065" s="222"/>
      <c r="Q1065" s="222"/>
      <c r="R1065" s="222"/>
      <c r="S1065" s="222"/>
      <c r="T1065" s="222"/>
      <c r="U1065" s="222"/>
      <c r="V1065" s="222"/>
      <c r="W1065" s="222"/>
      <c r="X1065" s="222"/>
      <c r="Y1065" s="213"/>
      <c r="Z1065" s="213"/>
      <c r="AA1065" s="213"/>
      <c r="AB1065" s="213"/>
      <c r="AC1065" s="213"/>
      <c r="AD1065" s="213"/>
      <c r="AE1065" s="213"/>
      <c r="AF1065" s="213"/>
      <c r="AG1065" s="213" t="s">
        <v>532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ht="22.5" outlineLevel="1" x14ac:dyDescent="0.2">
      <c r="A1066" s="220"/>
      <c r="B1066" s="221"/>
      <c r="C1066" s="261" t="s">
        <v>1875</v>
      </c>
      <c r="D1066" s="259"/>
      <c r="E1066" s="260"/>
      <c r="F1066" s="222"/>
      <c r="G1066" s="222"/>
      <c r="H1066" s="222"/>
      <c r="I1066" s="222"/>
      <c r="J1066" s="222"/>
      <c r="K1066" s="222"/>
      <c r="L1066" s="222"/>
      <c r="M1066" s="222"/>
      <c r="N1066" s="222"/>
      <c r="O1066" s="222"/>
      <c r="P1066" s="222"/>
      <c r="Q1066" s="222"/>
      <c r="R1066" s="222"/>
      <c r="S1066" s="222"/>
      <c r="T1066" s="222"/>
      <c r="U1066" s="222"/>
      <c r="V1066" s="222"/>
      <c r="W1066" s="222"/>
      <c r="X1066" s="222"/>
      <c r="Y1066" s="213"/>
      <c r="Z1066" s="213"/>
      <c r="AA1066" s="213"/>
      <c r="AB1066" s="213"/>
      <c r="AC1066" s="213"/>
      <c r="AD1066" s="213"/>
      <c r="AE1066" s="213"/>
      <c r="AF1066" s="213"/>
      <c r="AG1066" s="213" t="s">
        <v>532</v>
      </c>
      <c r="AH1066" s="213">
        <v>0</v>
      </c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1" x14ac:dyDescent="0.2">
      <c r="A1067" s="220"/>
      <c r="B1067" s="221"/>
      <c r="C1067" s="261" t="s">
        <v>2963</v>
      </c>
      <c r="D1067" s="259"/>
      <c r="E1067" s="260"/>
      <c r="F1067" s="222"/>
      <c r="G1067" s="222"/>
      <c r="H1067" s="222"/>
      <c r="I1067" s="222"/>
      <c r="J1067" s="222"/>
      <c r="K1067" s="222"/>
      <c r="L1067" s="222"/>
      <c r="M1067" s="222"/>
      <c r="N1067" s="222"/>
      <c r="O1067" s="222"/>
      <c r="P1067" s="222"/>
      <c r="Q1067" s="222"/>
      <c r="R1067" s="222"/>
      <c r="S1067" s="222"/>
      <c r="T1067" s="222"/>
      <c r="U1067" s="222"/>
      <c r="V1067" s="222"/>
      <c r="W1067" s="222"/>
      <c r="X1067" s="222"/>
      <c r="Y1067" s="213"/>
      <c r="Z1067" s="213"/>
      <c r="AA1067" s="213"/>
      <c r="AB1067" s="213"/>
      <c r="AC1067" s="213"/>
      <c r="AD1067" s="213"/>
      <c r="AE1067" s="213"/>
      <c r="AF1067" s="213"/>
      <c r="AG1067" s="213" t="s">
        <v>532</v>
      </c>
      <c r="AH1067" s="213">
        <v>0</v>
      </c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1" x14ac:dyDescent="0.2">
      <c r="A1068" s="220"/>
      <c r="B1068" s="221"/>
      <c r="C1068" s="261" t="s">
        <v>2953</v>
      </c>
      <c r="D1068" s="259"/>
      <c r="E1068" s="260"/>
      <c r="F1068" s="222"/>
      <c r="G1068" s="222"/>
      <c r="H1068" s="222"/>
      <c r="I1068" s="222"/>
      <c r="J1068" s="222"/>
      <c r="K1068" s="222"/>
      <c r="L1068" s="222"/>
      <c r="M1068" s="222"/>
      <c r="N1068" s="222"/>
      <c r="O1068" s="222"/>
      <c r="P1068" s="222"/>
      <c r="Q1068" s="222"/>
      <c r="R1068" s="222"/>
      <c r="S1068" s="222"/>
      <c r="T1068" s="222"/>
      <c r="U1068" s="222"/>
      <c r="V1068" s="222"/>
      <c r="W1068" s="222"/>
      <c r="X1068" s="222"/>
      <c r="Y1068" s="213"/>
      <c r="Z1068" s="213"/>
      <c r="AA1068" s="213"/>
      <c r="AB1068" s="213"/>
      <c r="AC1068" s="213"/>
      <c r="AD1068" s="213"/>
      <c r="AE1068" s="213"/>
      <c r="AF1068" s="213"/>
      <c r="AG1068" s="213" t="s">
        <v>532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1" x14ac:dyDescent="0.2">
      <c r="A1069" s="220"/>
      <c r="B1069" s="221"/>
      <c r="C1069" s="261" t="s">
        <v>244</v>
      </c>
      <c r="D1069" s="259"/>
      <c r="E1069" s="260">
        <v>1</v>
      </c>
      <c r="F1069" s="222"/>
      <c r="G1069" s="222"/>
      <c r="H1069" s="222"/>
      <c r="I1069" s="222"/>
      <c r="J1069" s="222"/>
      <c r="K1069" s="222"/>
      <c r="L1069" s="222"/>
      <c r="M1069" s="222"/>
      <c r="N1069" s="222"/>
      <c r="O1069" s="222"/>
      <c r="P1069" s="222"/>
      <c r="Q1069" s="222"/>
      <c r="R1069" s="222"/>
      <c r="S1069" s="222"/>
      <c r="T1069" s="222"/>
      <c r="U1069" s="222"/>
      <c r="V1069" s="222"/>
      <c r="W1069" s="222"/>
      <c r="X1069" s="222"/>
      <c r="Y1069" s="213"/>
      <c r="Z1069" s="213"/>
      <c r="AA1069" s="213"/>
      <c r="AB1069" s="213"/>
      <c r="AC1069" s="213"/>
      <c r="AD1069" s="213"/>
      <c r="AE1069" s="213"/>
      <c r="AF1069" s="213"/>
      <c r="AG1069" s="213" t="s">
        <v>532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ht="33.75" outlineLevel="1" x14ac:dyDescent="0.2">
      <c r="A1070" s="234">
        <v>278</v>
      </c>
      <c r="B1070" s="235" t="s">
        <v>3005</v>
      </c>
      <c r="C1070" s="253" t="s">
        <v>3006</v>
      </c>
      <c r="D1070" s="236" t="s">
        <v>901</v>
      </c>
      <c r="E1070" s="237">
        <v>5</v>
      </c>
      <c r="F1070" s="238"/>
      <c r="G1070" s="239">
        <f>ROUND(E1070*F1070,2)</f>
        <v>0</v>
      </c>
      <c r="H1070" s="238"/>
      <c r="I1070" s="239">
        <f>ROUND(E1070*H1070,2)</f>
        <v>0</v>
      </c>
      <c r="J1070" s="238"/>
      <c r="K1070" s="239">
        <f>ROUND(E1070*J1070,2)</f>
        <v>0</v>
      </c>
      <c r="L1070" s="239">
        <v>21</v>
      </c>
      <c r="M1070" s="239">
        <f>G1070*(1+L1070/100)</f>
        <v>0</v>
      </c>
      <c r="N1070" s="239">
        <v>0</v>
      </c>
      <c r="O1070" s="239">
        <f>ROUND(E1070*N1070,2)</f>
        <v>0</v>
      </c>
      <c r="P1070" s="239">
        <v>0</v>
      </c>
      <c r="Q1070" s="239">
        <f>ROUND(E1070*P1070,2)</f>
        <v>0</v>
      </c>
      <c r="R1070" s="239"/>
      <c r="S1070" s="239" t="s">
        <v>374</v>
      </c>
      <c r="T1070" s="240" t="s">
        <v>375</v>
      </c>
      <c r="U1070" s="222">
        <v>0</v>
      </c>
      <c r="V1070" s="222">
        <f>ROUND(E1070*U1070,2)</f>
        <v>0</v>
      </c>
      <c r="W1070" s="222"/>
      <c r="X1070" s="222" t="s">
        <v>376</v>
      </c>
      <c r="Y1070" s="213"/>
      <c r="Z1070" s="213"/>
      <c r="AA1070" s="213"/>
      <c r="AB1070" s="213"/>
      <c r="AC1070" s="213"/>
      <c r="AD1070" s="213"/>
      <c r="AE1070" s="213"/>
      <c r="AF1070" s="213"/>
      <c r="AG1070" s="213" t="s">
        <v>561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ht="22.5" outlineLevel="1" x14ac:dyDescent="0.2">
      <c r="A1071" s="220"/>
      <c r="B1071" s="221"/>
      <c r="C1071" s="261" t="s">
        <v>1874</v>
      </c>
      <c r="D1071" s="259"/>
      <c r="E1071" s="260"/>
      <c r="F1071" s="222"/>
      <c r="G1071" s="222"/>
      <c r="H1071" s="222"/>
      <c r="I1071" s="222"/>
      <c r="J1071" s="222"/>
      <c r="K1071" s="222"/>
      <c r="L1071" s="222"/>
      <c r="M1071" s="222"/>
      <c r="N1071" s="222"/>
      <c r="O1071" s="222"/>
      <c r="P1071" s="222"/>
      <c r="Q1071" s="222"/>
      <c r="R1071" s="222"/>
      <c r="S1071" s="222"/>
      <c r="T1071" s="222"/>
      <c r="U1071" s="222"/>
      <c r="V1071" s="222"/>
      <c r="W1071" s="222"/>
      <c r="X1071" s="222"/>
      <c r="Y1071" s="213"/>
      <c r="Z1071" s="213"/>
      <c r="AA1071" s="213"/>
      <c r="AB1071" s="213"/>
      <c r="AC1071" s="213"/>
      <c r="AD1071" s="213"/>
      <c r="AE1071" s="213"/>
      <c r="AF1071" s="213"/>
      <c r="AG1071" s="213" t="s">
        <v>532</v>
      </c>
      <c r="AH1071" s="213">
        <v>0</v>
      </c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ht="22.5" outlineLevel="1" x14ac:dyDescent="0.2">
      <c r="A1072" s="220"/>
      <c r="B1072" s="221"/>
      <c r="C1072" s="261" t="s">
        <v>1875</v>
      </c>
      <c r="D1072" s="259"/>
      <c r="E1072" s="260"/>
      <c r="F1072" s="222"/>
      <c r="G1072" s="222"/>
      <c r="H1072" s="222"/>
      <c r="I1072" s="222"/>
      <c r="J1072" s="222"/>
      <c r="K1072" s="222"/>
      <c r="L1072" s="222"/>
      <c r="M1072" s="222"/>
      <c r="N1072" s="222"/>
      <c r="O1072" s="222"/>
      <c r="P1072" s="222"/>
      <c r="Q1072" s="222"/>
      <c r="R1072" s="222"/>
      <c r="S1072" s="222"/>
      <c r="T1072" s="222"/>
      <c r="U1072" s="222"/>
      <c r="V1072" s="222"/>
      <c r="W1072" s="222"/>
      <c r="X1072" s="222"/>
      <c r="Y1072" s="213"/>
      <c r="Z1072" s="213"/>
      <c r="AA1072" s="213"/>
      <c r="AB1072" s="213"/>
      <c r="AC1072" s="213"/>
      <c r="AD1072" s="213"/>
      <c r="AE1072" s="213"/>
      <c r="AF1072" s="213"/>
      <c r="AG1072" s="213" t="s">
        <v>532</v>
      </c>
      <c r="AH1072" s="213">
        <v>0</v>
      </c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outlineLevel="1" x14ac:dyDescent="0.2">
      <c r="A1073" s="220"/>
      <c r="B1073" s="221"/>
      <c r="C1073" s="261" t="s">
        <v>2963</v>
      </c>
      <c r="D1073" s="259"/>
      <c r="E1073" s="260"/>
      <c r="F1073" s="222"/>
      <c r="G1073" s="222"/>
      <c r="H1073" s="222"/>
      <c r="I1073" s="222"/>
      <c r="J1073" s="222"/>
      <c r="K1073" s="222"/>
      <c r="L1073" s="222"/>
      <c r="M1073" s="222"/>
      <c r="N1073" s="222"/>
      <c r="O1073" s="222"/>
      <c r="P1073" s="222"/>
      <c r="Q1073" s="222"/>
      <c r="R1073" s="222"/>
      <c r="S1073" s="222"/>
      <c r="T1073" s="222"/>
      <c r="U1073" s="222"/>
      <c r="V1073" s="222"/>
      <c r="W1073" s="222"/>
      <c r="X1073" s="222"/>
      <c r="Y1073" s="213"/>
      <c r="Z1073" s="213"/>
      <c r="AA1073" s="213"/>
      <c r="AB1073" s="213"/>
      <c r="AC1073" s="213"/>
      <c r="AD1073" s="213"/>
      <c r="AE1073" s="213"/>
      <c r="AF1073" s="213"/>
      <c r="AG1073" s="213" t="s">
        <v>532</v>
      </c>
      <c r="AH1073" s="213">
        <v>0</v>
      </c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1" x14ac:dyDescent="0.2">
      <c r="A1074" s="220"/>
      <c r="B1074" s="221"/>
      <c r="C1074" s="261" t="s">
        <v>3007</v>
      </c>
      <c r="D1074" s="259"/>
      <c r="E1074" s="260"/>
      <c r="F1074" s="222"/>
      <c r="G1074" s="222"/>
      <c r="H1074" s="222"/>
      <c r="I1074" s="222"/>
      <c r="J1074" s="222"/>
      <c r="K1074" s="222"/>
      <c r="L1074" s="222"/>
      <c r="M1074" s="222"/>
      <c r="N1074" s="222"/>
      <c r="O1074" s="222"/>
      <c r="P1074" s="222"/>
      <c r="Q1074" s="222"/>
      <c r="R1074" s="222"/>
      <c r="S1074" s="222"/>
      <c r="T1074" s="222"/>
      <c r="U1074" s="222"/>
      <c r="V1074" s="222"/>
      <c r="W1074" s="222"/>
      <c r="X1074" s="222"/>
      <c r="Y1074" s="213"/>
      <c r="Z1074" s="213"/>
      <c r="AA1074" s="213"/>
      <c r="AB1074" s="213"/>
      <c r="AC1074" s="213"/>
      <c r="AD1074" s="213"/>
      <c r="AE1074" s="213"/>
      <c r="AF1074" s="213"/>
      <c r="AG1074" s="213" t="s">
        <v>532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1" x14ac:dyDescent="0.2">
      <c r="A1075" s="220"/>
      <c r="B1075" s="221"/>
      <c r="C1075" s="261" t="s">
        <v>93</v>
      </c>
      <c r="D1075" s="259"/>
      <c r="E1075" s="260">
        <v>5</v>
      </c>
      <c r="F1075" s="222"/>
      <c r="G1075" s="222"/>
      <c r="H1075" s="222"/>
      <c r="I1075" s="222"/>
      <c r="J1075" s="222"/>
      <c r="K1075" s="222"/>
      <c r="L1075" s="222"/>
      <c r="M1075" s="222"/>
      <c r="N1075" s="222"/>
      <c r="O1075" s="222"/>
      <c r="P1075" s="222"/>
      <c r="Q1075" s="222"/>
      <c r="R1075" s="222"/>
      <c r="S1075" s="222"/>
      <c r="T1075" s="222"/>
      <c r="U1075" s="222"/>
      <c r="V1075" s="222"/>
      <c r="W1075" s="222"/>
      <c r="X1075" s="222"/>
      <c r="Y1075" s="213"/>
      <c r="Z1075" s="213"/>
      <c r="AA1075" s="213"/>
      <c r="AB1075" s="213"/>
      <c r="AC1075" s="213"/>
      <c r="AD1075" s="213"/>
      <c r="AE1075" s="213"/>
      <c r="AF1075" s="213"/>
      <c r="AG1075" s="213" t="s">
        <v>532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ht="33.75" outlineLevel="1" x14ac:dyDescent="0.2">
      <c r="A1076" s="234">
        <v>279</v>
      </c>
      <c r="B1076" s="235" t="s">
        <v>3008</v>
      </c>
      <c r="C1076" s="253" t="s">
        <v>3009</v>
      </c>
      <c r="D1076" s="236" t="s">
        <v>901</v>
      </c>
      <c r="E1076" s="237">
        <v>5</v>
      </c>
      <c r="F1076" s="238"/>
      <c r="G1076" s="239">
        <f>ROUND(E1076*F1076,2)</f>
        <v>0</v>
      </c>
      <c r="H1076" s="238"/>
      <c r="I1076" s="239">
        <f>ROUND(E1076*H1076,2)</f>
        <v>0</v>
      </c>
      <c r="J1076" s="238"/>
      <c r="K1076" s="239">
        <f>ROUND(E1076*J1076,2)</f>
        <v>0</v>
      </c>
      <c r="L1076" s="239">
        <v>21</v>
      </c>
      <c r="M1076" s="239">
        <f>G1076*(1+L1076/100)</f>
        <v>0</v>
      </c>
      <c r="N1076" s="239">
        <v>0</v>
      </c>
      <c r="O1076" s="239">
        <f>ROUND(E1076*N1076,2)</f>
        <v>0</v>
      </c>
      <c r="P1076" s="239">
        <v>0</v>
      </c>
      <c r="Q1076" s="239">
        <f>ROUND(E1076*P1076,2)</f>
        <v>0</v>
      </c>
      <c r="R1076" s="239"/>
      <c r="S1076" s="239" t="s">
        <v>374</v>
      </c>
      <c r="T1076" s="240" t="s">
        <v>375</v>
      </c>
      <c r="U1076" s="222">
        <v>0</v>
      </c>
      <c r="V1076" s="222">
        <f>ROUND(E1076*U1076,2)</f>
        <v>0</v>
      </c>
      <c r="W1076" s="222"/>
      <c r="X1076" s="222" t="s">
        <v>376</v>
      </c>
      <c r="Y1076" s="213"/>
      <c r="Z1076" s="213"/>
      <c r="AA1076" s="213"/>
      <c r="AB1076" s="213"/>
      <c r="AC1076" s="213"/>
      <c r="AD1076" s="213"/>
      <c r="AE1076" s="213"/>
      <c r="AF1076" s="213"/>
      <c r="AG1076" s="213" t="s">
        <v>561</v>
      </c>
      <c r="AH1076" s="213"/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ht="22.5" outlineLevel="1" x14ac:dyDescent="0.2">
      <c r="A1077" s="220"/>
      <c r="B1077" s="221"/>
      <c r="C1077" s="261" t="s">
        <v>1874</v>
      </c>
      <c r="D1077" s="259"/>
      <c r="E1077" s="260"/>
      <c r="F1077" s="222"/>
      <c r="G1077" s="222"/>
      <c r="H1077" s="222"/>
      <c r="I1077" s="222"/>
      <c r="J1077" s="222"/>
      <c r="K1077" s="222"/>
      <c r="L1077" s="222"/>
      <c r="M1077" s="222"/>
      <c r="N1077" s="222"/>
      <c r="O1077" s="222"/>
      <c r="P1077" s="222"/>
      <c r="Q1077" s="222"/>
      <c r="R1077" s="222"/>
      <c r="S1077" s="222"/>
      <c r="T1077" s="222"/>
      <c r="U1077" s="222"/>
      <c r="V1077" s="222"/>
      <c r="W1077" s="222"/>
      <c r="X1077" s="222"/>
      <c r="Y1077" s="213"/>
      <c r="Z1077" s="213"/>
      <c r="AA1077" s="213"/>
      <c r="AB1077" s="213"/>
      <c r="AC1077" s="213"/>
      <c r="AD1077" s="213"/>
      <c r="AE1077" s="213"/>
      <c r="AF1077" s="213"/>
      <c r="AG1077" s="213" t="s">
        <v>532</v>
      </c>
      <c r="AH1077" s="213">
        <v>0</v>
      </c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ht="22.5" outlineLevel="1" x14ac:dyDescent="0.2">
      <c r="A1078" s="220"/>
      <c r="B1078" s="221"/>
      <c r="C1078" s="261" t="s">
        <v>1875</v>
      </c>
      <c r="D1078" s="259"/>
      <c r="E1078" s="260"/>
      <c r="F1078" s="222"/>
      <c r="G1078" s="222"/>
      <c r="H1078" s="222"/>
      <c r="I1078" s="222"/>
      <c r="J1078" s="222"/>
      <c r="K1078" s="222"/>
      <c r="L1078" s="222"/>
      <c r="M1078" s="222"/>
      <c r="N1078" s="222"/>
      <c r="O1078" s="222"/>
      <c r="P1078" s="222"/>
      <c r="Q1078" s="222"/>
      <c r="R1078" s="222"/>
      <c r="S1078" s="222"/>
      <c r="T1078" s="222"/>
      <c r="U1078" s="222"/>
      <c r="V1078" s="222"/>
      <c r="W1078" s="222"/>
      <c r="X1078" s="222"/>
      <c r="Y1078" s="213"/>
      <c r="Z1078" s="213"/>
      <c r="AA1078" s="213"/>
      <c r="AB1078" s="213"/>
      <c r="AC1078" s="213"/>
      <c r="AD1078" s="213"/>
      <c r="AE1078" s="213"/>
      <c r="AF1078" s="213"/>
      <c r="AG1078" s="213" t="s">
        <v>532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1" x14ac:dyDescent="0.2">
      <c r="A1079" s="220"/>
      <c r="B1079" s="221"/>
      <c r="C1079" s="261" t="s">
        <v>2963</v>
      </c>
      <c r="D1079" s="259"/>
      <c r="E1079" s="260"/>
      <c r="F1079" s="222"/>
      <c r="G1079" s="222"/>
      <c r="H1079" s="222"/>
      <c r="I1079" s="222"/>
      <c r="J1079" s="222"/>
      <c r="K1079" s="222"/>
      <c r="L1079" s="222"/>
      <c r="M1079" s="222"/>
      <c r="N1079" s="222"/>
      <c r="O1079" s="222"/>
      <c r="P1079" s="222"/>
      <c r="Q1079" s="222"/>
      <c r="R1079" s="222"/>
      <c r="S1079" s="222"/>
      <c r="T1079" s="222"/>
      <c r="U1079" s="222"/>
      <c r="V1079" s="222"/>
      <c r="W1079" s="222"/>
      <c r="X1079" s="222"/>
      <c r="Y1079" s="213"/>
      <c r="Z1079" s="213"/>
      <c r="AA1079" s="213"/>
      <c r="AB1079" s="213"/>
      <c r="AC1079" s="213"/>
      <c r="AD1079" s="213"/>
      <c r="AE1079" s="213"/>
      <c r="AF1079" s="213"/>
      <c r="AG1079" s="213" t="s">
        <v>532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1" x14ac:dyDescent="0.2">
      <c r="A1080" s="220"/>
      <c r="B1080" s="221"/>
      <c r="C1080" s="261" t="s">
        <v>3007</v>
      </c>
      <c r="D1080" s="259"/>
      <c r="E1080" s="260"/>
      <c r="F1080" s="222"/>
      <c r="G1080" s="222"/>
      <c r="H1080" s="222"/>
      <c r="I1080" s="222"/>
      <c r="J1080" s="222"/>
      <c r="K1080" s="222"/>
      <c r="L1080" s="222"/>
      <c r="M1080" s="222"/>
      <c r="N1080" s="222"/>
      <c r="O1080" s="222"/>
      <c r="P1080" s="222"/>
      <c r="Q1080" s="222"/>
      <c r="R1080" s="222"/>
      <c r="S1080" s="222"/>
      <c r="T1080" s="222"/>
      <c r="U1080" s="222"/>
      <c r="V1080" s="222"/>
      <c r="W1080" s="222"/>
      <c r="X1080" s="222"/>
      <c r="Y1080" s="213"/>
      <c r="Z1080" s="213"/>
      <c r="AA1080" s="213"/>
      <c r="AB1080" s="213"/>
      <c r="AC1080" s="213"/>
      <c r="AD1080" s="213"/>
      <c r="AE1080" s="213"/>
      <c r="AF1080" s="213"/>
      <c r="AG1080" s="213" t="s">
        <v>532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outlineLevel="1" x14ac:dyDescent="0.2">
      <c r="A1081" s="220"/>
      <c r="B1081" s="221"/>
      <c r="C1081" s="261" t="s">
        <v>93</v>
      </c>
      <c r="D1081" s="259"/>
      <c r="E1081" s="260">
        <v>5</v>
      </c>
      <c r="F1081" s="222"/>
      <c r="G1081" s="222"/>
      <c r="H1081" s="222"/>
      <c r="I1081" s="222"/>
      <c r="J1081" s="222"/>
      <c r="K1081" s="222"/>
      <c r="L1081" s="222"/>
      <c r="M1081" s="222"/>
      <c r="N1081" s="222"/>
      <c r="O1081" s="222"/>
      <c r="P1081" s="222"/>
      <c r="Q1081" s="222"/>
      <c r="R1081" s="222"/>
      <c r="S1081" s="222"/>
      <c r="T1081" s="222"/>
      <c r="U1081" s="222"/>
      <c r="V1081" s="222"/>
      <c r="W1081" s="222"/>
      <c r="X1081" s="222"/>
      <c r="Y1081" s="213"/>
      <c r="Z1081" s="213"/>
      <c r="AA1081" s="213"/>
      <c r="AB1081" s="213"/>
      <c r="AC1081" s="213"/>
      <c r="AD1081" s="213"/>
      <c r="AE1081" s="213"/>
      <c r="AF1081" s="213"/>
      <c r="AG1081" s="213" t="s">
        <v>532</v>
      </c>
      <c r="AH1081" s="213">
        <v>0</v>
      </c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ht="22.5" outlineLevel="1" x14ac:dyDescent="0.2">
      <c r="A1082" s="234">
        <v>280</v>
      </c>
      <c r="B1082" s="235" t="s">
        <v>3010</v>
      </c>
      <c r="C1082" s="253" t="s">
        <v>3011</v>
      </c>
      <c r="D1082" s="236" t="s">
        <v>901</v>
      </c>
      <c r="E1082" s="237">
        <v>1</v>
      </c>
      <c r="F1082" s="238"/>
      <c r="G1082" s="239">
        <f>ROUND(E1082*F1082,2)</f>
        <v>0</v>
      </c>
      <c r="H1082" s="238"/>
      <c r="I1082" s="239">
        <f>ROUND(E1082*H1082,2)</f>
        <v>0</v>
      </c>
      <c r="J1082" s="238"/>
      <c r="K1082" s="239">
        <f>ROUND(E1082*J1082,2)</f>
        <v>0</v>
      </c>
      <c r="L1082" s="239">
        <v>21</v>
      </c>
      <c r="M1082" s="239">
        <f>G1082*(1+L1082/100)</f>
        <v>0</v>
      </c>
      <c r="N1082" s="239">
        <v>0</v>
      </c>
      <c r="O1082" s="239">
        <f>ROUND(E1082*N1082,2)</f>
        <v>0</v>
      </c>
      <c r="P1082" s="239">
        <v>0</v>
      </c>
      <c r="Q1082" s="239">
        <f>ROUND(E1082*P1082,2)</f>
        <v>0</v>
      </c>
      <c r="R1082" s="239"/>
      <c r="S1082" s="239" t="s">
        <v>374</v>
      </c>
      <c r="T1082" s="240" t="s">
        <v>375</v>
      </c>
      <c r="U1082" s="222">
        <v>0</v>
      </c>
      <c r="V1082" s="222">
        <f>ROUND(E1082*U1082,2)</f>
        <v>0</v>
      </c>
      <c r="W1082" s="222"/>
      <c r="X1082" s="222" t="s">
        <v>376</v>
      </c>
      <c r="Y1082" s="213"/>
      <c r="Z1082" s="213"/>
      <c r="AA1082" s="213"/>
      <c r="AB1082" s="213"/>
      <c r="AC1082" s="213"/>
      <c r="AD1082" s="213"/>
      <c r="AE1082" s="213"/>
      <c r="AF1082" s="213"/>
      <c r="AG1082" s="213" t="s">
        <v>561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</row>
    <row r="1083" spans="1:60" ht="22.5" outlineLevel="1" x14ac:dyDescent="0.2">
      <c r="A1083" s="220"/>
      <c r="B1083" s="221"/>
      <c r="C1083" s="261" t="s">
        <v>1874</v>
      </c>
      <c r="D1083" s="259"/>
      <c r="E1083" s="260"/>
      <c r="F1083" s="222"/>
      <c r="G1083" s="222"/>
      <c r="H1083" s="222"/>
      <c r="I1083" s="222"/>
      <c r="J1083" s="222"/>
      <c r="K1083" s="222"/>
      <c r="L1083" s="222"/>
      <c r="M1083" s="222"/>
      <c r="N1083" s="222"/>
      <c r="O1083" s="222"/>
      <c r="P1083" s="222"/>
      <c r="Q1083" s="222"/>
      <c r="R1083" s="222"/>
      <c r="S1083" s="222"/>
      <c r="T1083" s="222"/>
      <c r="U1083" s="222"/>
      <c r="V1083" s="222"/>
      <c r="W1083" s="222"/>
      <c r="X1083" s="222"/>
      <c r="Y1083" s="213"/>
      <c r="Z1083" s="213"/>
      <c r="AA1083" s="213"/>
      <c r="AB1083" s="213"/>
      <c r="AC1083" s="213"/>
      <c r="AD1083" s="213"/>
      <c r="AE1083" s="213"/>
      <c r="AF1083" s="213"/>
      <c r="AG1083" s="213" t="s">
        <v>532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ht="22.5" outlineLevel="1" x14ac:dyDescent="0.2">
      <c r="A1084" s="220"/>
      <c r="B1084" s="221"/>
      <c r="C1084" s="261" t="s">
        <v>1875</v>
      </c>
      <c r="D1084" s="259"/>
      <c r="E1084" s="260"/>
      <c r="F1084" s="222"/>
      <c r="G1084" s="222"/>
      <c r="H1084" s="222"/>
      <c r="I1084" s="222"/>
      <c r="J1084" s="222"/>
      <c r="K1084" s="222"/>
      <c r="L1084" s="222"/>
      <c r="M1084" s="222"/>
      <c r="N1084" s="222"/>
      <c r="O1084" s="222"/>
      <c r="P1084" s="222"/>
      <c r="Q1084" s="222"/>
      <c r="R1084" s="222"/>
      <c r="S1084" s="222"/>
      <c r="T1084" s="222"/>
      <c r="U1084" s="222"/>
      <c r="V1084" s="222"/>
      <c r="W1084" s="222"/>
      <c r="X1084" s="222"/>
      <c r="Y1084" s="213"/>
      <c r="Z1084" s="213"/>
      <c r="AA1084" s="213"/>
      <c r="AB1084" s="213"/>
      <c r="AC1084" s="213"/>
      <c r="AD1084" s="213"/>
      <c r="AE1084" s="213"/>
      <c r="AF1084" s="213"/>
      <c r="AG1084" s="213" t="s">
        <v>532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outlineLevel="1" x14ac:dyDescent="0.2">
      <c r="A1085" s="220"/>
      <c r="B1085" s="221"/>
      <c r="C1085" s="261" t="s">
        <v>2963</v>
      </c>
      <c r="D1085" s="259"/>
      <c r="E1085" s="260"/>
      <c r="F1085" s="222"/>
      <c r="G1085" s="222"/>
      <c r="H1085" s="222"/>
      <c r="I1085" s="222"/>
      <c r="J1085" s="222"/>
      <c r="K1085" s="222"/>
      <c r="L1085" s="222"/>
      <c r="M1085" s="222"/>
      <c r="N1085" s="222"/>
      <c r="O1085" s="222"/>
      <c r="P1085" s="222"/>
      <c r="Q1085" s="222"/>
      <c r="R1085" s="222"/>
      <c r="S1085" s="222"/>
      <c r="T1085" s="222"/>
      <c r="U1085" s="222"/>
      <c r="V1085" s="222"/>
      <c r="W1085" s="222"/>
      <c r="X1085" s="222"/>
      <c r="Y1085" s="213"/>
      <c r="Z1085" s="213"/>
      <c r="AA1085" s="213"/>
      <c r="AB1085" s="213"/>
      <c r="AC1085" s="213"/>
      <c r="AD1085" s="213"/>
      <c r="AE1085" s="213"/>
      <c r="AF1085" s="213"/>
      <c r="AG1085" s="213" t="s">
        <v>532</v>
      </c>
      <c r="AH1085" s="213">
        <v>0</v>
      </c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outlineLevel="1" x14ac:dyDescent="0.2">
      <c r="A1086" s="220"/>
      <c r="B1086" s="221"/>
      <c r="C1086" s="261" t="s">
        <v>2953</v>
      </c>
      <c r="D1086" s="259"/>
      <c r="E1086" s="260"/>
      <c r="F1086" s="222"/>
      <c r="G1086" s="222"/>
      <c r="H1086" s="222"/>
      <c r="I1086" s="222"/>
      <c r="J1086" s="222"/>
      <c r="K1086" s="222"/>
      <c r="L1086" s="222"/>
      <c r="M1086" s="222"/>
      <c r="N1086" s="222"/>
      <c r="O1086" s="222"/>
      <c r="P1086" s="222"/>
      <c r="Q1086" s="222"/>
      <c r="R1086" s="222"/>
      <c r="S1086" s="222"/>
      <c r="T1086" s="222"/>
      <c r="U1086" s="222"/>
      <c r="V1086" s="222"/>
      <c r="W1086" s="222"/>
      <c r="X1086" s="222"/>
      <c r="Y1086" s="213"/>
      <c r="Z1086" s="213"/>
      <c r="AA1086" s="213"/>
      <c r="AB1086" s="213"/>
      <c r="AC1086" s="213"/>
      <c r="AD1086" s="213"/>
      <c r="AE1086" s="213"/>
      <c r="AF1086" s="213"/>
      <c r="AG1086" s="213" t="s">
        <v>532</v>
      </c>
      <c r="AH1086" s="213">
        <v>0</v>
      </c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</row>
    <row r="1087" spans="1:60" outlineLevel="1" x14ac:dyDescent="0.2">
      <c r="A1087" s="220"/>
      <c r="B1087" s="221"/>
      <c r="C1087" s="261" t="s">
        <v>244</v>
      </c>
      <c r="D1087" s="259"/>
      <c r="E1087" s="260">
        <v>1</v>
      </c>
      <c r="F1087" s="222"/>
      <c r="G1087" s="222"/>
      <c r="H1087" s="222"/>
      <c r="I1087" s="222"/>
      <c r="J1087" s="222"/>
      <c r="K1087" s="222"/>
      <c r="L1087" s="222"/>
      <c r="M1087" s="222"/>
      <c r="N1087" s="222"/>
      <c r="O1087" s="222"/>
      <c r="P1087" s="222"/>
      <c r="Q1087" s="222"/>
      <c r="R1087" s="222"/>
      <c r="S1087" s="222"/>
      <c r="T1087" s="222"/>
      <c r="U1087" s="222"/>
      <c r="V1087" s="222"/>
      <c r="W1087" s="222"/>
      <c r="X1087" s="222"/>
      <c r="Y1087" s="213"/>
      <c r="Z1087" s="213"/>
      <c r="AA1087" s="213"/>
      <c r="AB1087" s="213"/>
      <c r="AC1087" s="213"/>
      <c r="AD1087" s="213"/>
      <c r="AE1087" s="213"/>
      <c r="AF1087" s="213"/>
      <c r="AG1087" s="213" t="s">
        <v>532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ht="33.75" outlineLevel="1" x14ac:dyDescent="0.2">
      <c r="A1088" s="234">
        <v>281</v>
      </c>
      <c r="B1088" s="235" t="s">
        <v>3012</v>
      </c>
      <c r="C1088" s="253" t="s">
        <v>3013</v>
      </c>
      <c r="D1088" s="236" t="s">
        <v>511</v>
      </c>
      <c r="E1088" s="237">
        <v>6.93</v>
      </c>
      <c r="F1088" s="238"/>
      <c r="G1088" s="239">
        <f>ROUND(E1088*F1088,2)</f>
        <v>0</v>
      </c>
      <c r="H1088" s="238"/>
      <c r="I1088" s="239">
        <f>ROUND(E1088*H1088,2)</f>
        <v>0</v>
      </c>
      <c r="J1088" s="238"/>
      <c r="K1088" s="239">
        <f>ROUND(E1088*J1088,2)</f>
        <v>0</v>
      </c>
      <c r="L1088" s="239">
        <v>21</v>
      </c>
      <c r="M1088" s="239">
        <f>G1088*(1+L1088/100)</f>
        <v>0</v>
      </c>
      <c r="N1088" s="239">
        <v>0</v>
      </c>
      <c r="O1088" s="239">
        <f>ROUND(E1088*N1088,2)</f>
        <v>0</v>
      </c>
      <c r="P1088" s="239">
        <v>0</v>
      </c>
      <c r="Q1088" s="239">
        <f>ROUND(E1088*P1088,2)</f>
        <v>0</v>
      </c>
      <c r="R1088" s="239"/>
      <c r="S1088" s="239" t="s">
        <v>374</v>
      </c>
      <c r="T1088" s="240" t="s">
        <v>375</v>
      </c>
      <c r="U1088" s="222">
        <v>0</v>
      </c>
      <c r="V1088" s="222">
        <f>ROUND(E1088*U1088,2)</f>
        <v>0</v>
      </c>
      <c r="W1088" s="222"/>
      <c r="X1088" s="222" t="s">
        <v>376</v>
      </c>
      <c r="Y1088" s="213"/>
      <c r="Z1088" s="213"/>
      <c r="AA1088" s="213"/>
      <c r="AB1088" s="213"/>
      <c r="AC1088" s="213"/>
      <c r="AD1088" s="213"/>
      <c r="AE1088" s="213"/>
      <c r="AF1088" s="213"/>
      <c r="AG1088" s="213" t="s">
        <v>561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ht="22.5" outlineLevel="1" x14ac:dyDescent="0.2">
      <c r="A1089" s="220"/>
      <c r="B1089" s="221"/>
      <c r="C1089" s="261" t="s">
        <v>1874</v>
      </c>
      <c r="D1089" s="259"/>
      <c r="E1089" s="260"/>
      <c r="F1089" s="222"/>
      <c r="G1089" s="222"/>
      <c r="H1089" s="222"/>
      <c r="I1089" s="222"/>
      <c r="J1089" s="222"/>
      <c r="K1089" s="222"/>
      <c r="L1089" s="222"/>
      <c r="M1089" s="222"/>
      <c r="N1089" s="222"/>
      <c r="O1089" s="222"/>
      <c r="P1089" s="222"/>
      <c r="Q1089" s="222"/>
      <c r="R1089" s="222"/>
      <c r="S1089" s="222"/>
      <c r="T1089" s="222"/>
      <c r="U1089" s="222"/>
      <c r="V1089" s="222"/>
      <c r="W1089" s="222"/>
      <c r="X1089" s="222"/>
      <c r="Y1089" s="213"/>
      <c r="Z1089" s="213"/>
      <c r="AA1089" s="213"/>
      <c r="AB1089" s="213"/>
      <c r="AC1089" s="213"/>
      <c r="AD1089" s="213"/>
      <c r="AE1089" s="213"/>
      <c r="AF1089" s="213"/>
      <c r="AG1089" s="213" t="s">
        <v>532</v>
      </c>
      <c r="AH1089" s="213">
        <v>0</v>
      </c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</row>
    <row r="1090" spans="1:60" ht="22.5" outlineLevel="1" x14ac:dyDescent="0.2">
      <c r="A1090" s="220"/>
      <c r="B1090" s="221"/>
      <c r="C1090" s="261" t="s">
        <v>1875</v>
      </c>
      <c r="D1090" s="259"/>
      <c r="E1090" s="260"/>
      <c r="F1090" s="222"/>
      <c r="G1090" s="222"/>
      <c r="H1090" s="222"/>
      <c r="I1090" s="222"/>
      <c r="J1090" s="222"/>
      <c r="K1090" s="222"/>
      <c r="L1090" s="222"/>
      <c r="M1090" s="222"/>
      <c r="N1090" s="222"/>
      <c r="O1090" s="222"/>
      <c r="P1090" s="222"/>
      <c r="Q1090" s="222"/>
      <c r="R1090" s="222"/>
      <c r="S1090" s="222"/>
      <c r="T1090" s="222"/>
      <c r="U1090" s="222"/>
      <c r="V1090" s="222"/>
      <c r="W1090" s="222"/>
      <c r="X1090" s="222"/>
      <c r="Y1090" s="213"/>
      <c r="Z1090" s="213"/>
      <c r="AA1090" s="213"/>
      <c r="AB1090" s="213"/>
      <c r="AC1090" s="213"/>
      <c r="AD1090" s="213"/>
      <c r="AE1090" s="213"/>
      <c r="AF1090" s="213"/>
      <c r="AG1090" s="213" t="s">
        <v>532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outlineLevel="1" x14ac:dyDescent="0.2">
      <c r="A1091" s="220"/>
      <c r="B1091" s="221"/>
      <c r="C1091" s="261" t="s">
        <v>2963</v>
      </c>
      <c r="D1091" s="259"/>
      <c r="E1091" s="260"/>
      <c r="F1091" s="222"/>
      <c r="G1091" s="222"/>
      <c r="H1091" s="222"/>
      <c r="I1091" s="222"/>
      <c r="J1091" s="222"/>
      <c r="K1091" s="222"/>
      <c r="L1091" s="222"/>
      <c r="M1091" s="222"/>
      <c r="N1091" s="222"/>
      <c r="O1091" s="222"/>
      <c r="P1091" s="222"/>
      <c r="Q1091" s="222"/>
      <c r="R1091" s="222"/>
      <c r="S1091" s="222"/>
      <c r="T1091" s="222"/>
      <c r="U1091" s="222"/>
      <c r="V1091" s="222"/>
      <c r="W1091" s="222"/>
      <c r="X1091" s="222"/>
      <c r="Y1091" s="213"/>
      <c r="Z1091" s="213"/>
      <c r="AA1091" s="213"/>
      <c r="AB1091" s="213"/>
      <c r="AC1091" s="213"/>
      <c r="AD1091" s="213"/>
      <c r="AE1091" s="213"/>
      <c r="AF1091" s="213"/>
      <c r="AG1091" s="213" t="s">
        <v>532</v>
      </c>
      <c r="AH1091" s="213">
        <v>0</v>
      </c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outlineLevel="1" x14ac:dyDescent="0.2">
      <c r="A1092" s="220"/>
      <c r="B1092" s="221"/>
      <c r="C1092" s="261" t="s">
        <v>3014</v>
      </c>
      <c r="D1092" s="259"/>
      <c r="E1092" s="260"/>
      <c r="F1092" s="222"/>
      <c r="G1092" s="222"/>
      <c r="H1092" s="222"/>
      <c r="I1092" s="222"/>
      <c r="J1092" s="222"/>
      <c r="K1092" s="222"/>
      <c r="L1092" s="222"/>
      <c r="M1092" s="222"/>
      <c r="N1092" s="222"/>
      <c r="O1092" s="222"/>
      <c r="P1092" s="222"/>
      <c r="Q1092" s="222"/>
      <c r="R1092" s="222"/>
      <c r="S1092" s="222"/>
      <c r="T1092" s="222"/>
      <c r="U1092" s="222"/>
      <c r="V1092" s="222"/>
      <c r="W1092" s="222"/>
      <c r="X1092" s="222"/>
      <c r="Y1092" s="213"/>
      <c r="Z1092" s="213"/>
      <c r="AA1092" s="213"/>
      <c r="AB1092" s="213"/>
      <c r="AC1092" s="213"/>
      <c r="AD1092" s="213"/>
      <c r="AE1092" s="213"/>
      <c r="AF1092" s="213"/>
      <c r="AG1092" s="213" t="s">
        <v>532</v>
      </c>
      <c r="AH1092" s="213">
        <v>0</v>
      </c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13"/>
      <c r="BB1092" s="213"/>
      <c r="BC1092" s="213"/>
      <c r="BD1092" s="213"/>
      <c r="BE1092" s="213"/>
      <c r="BF1092" s="213"/>
      <c r="BG1092" s="213"/>
      <c r="BH1092" s="213"/>
    </row>
    <row r="1093" spans="1:60" outlineLevel="1" x14ac:dyDescent="0.2">
      <c r="A1093" s="220"/>
      <c r="B1093" s="221"/>
      <c r="C1093" s="261" t="s">
        <v>3015</v>
      </c>
      <c r="D1093" s="259"/>
      <c r="E1093" s="260">
        <v>6.93</v>
      </c>
      <c r="F1093" s="222"/>
      <c r="G1093" s="222"/>
      <c r="H1093" s="222"/>
      <c r="I1093" s="222"/>
      <c r="J1093" s="222"/>
      <c r="K1093" s="222"/>
      <c r="L1093" s="222"/>
      <c r="M1093" s="222"/>
      <c r="N1093" s="222"/>
      <c r="O1093" s="222"/>
      <c r="P1093" s="222"/>
      <c r="Q1093" s="222"/>
      <c r="R1093" s="222"/>
      <c r="S1093" s="222"/>
      <c r="T1093" s="222"/>
      <c r="U1093" s="222"/>
      <c r="V1093" s="222"/>
      <c r="W1093" s="222"/>
      <c r="X1093" s="222"/>
      <c r="Y1093" s="213"/>
      <c r="Z1093" s="213"/>
      <c r="AA1093" s="213"/>
      <c r="AB1093" s="213"/>
      <c r="AC1093" s="213"/>
      <c r="AD1093" s="213"/>
      <c r="AE1093" s="213"/>
      <c r="AF1093" s="213"/>
      <c r="AG1093" s="213" t="s">
        <v>532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ht="22.5" outlineLevel="1" x14ac:dyDescent="0.2">
      <c r="A1094" s="234">
        <v>282</v>
      </c>
      <c r="B1094" s="235" t="s">
        <v>3016</v>
      </c>
      <c r="C1094" s="253" t="s">
        <v>3017</v>
      </c>
      <c r="D1094" s="236" t="s">
        <v>511</v>
      </c>
      <c r="E1094" s="237">
        <v>1.08</v>
      </c>
      <c r="F1094" s="238"/>
      <c r="G1094" s="239">
        <f>ROUND(E1094*F1094,2)</f>
        <v>0</v>
      </c>
      <c r="H1094" s="238"/>
      <c r="I1094" s="239">
        <f>ROUND(E1094*H1094,2)</f>
        <v>0</v>
      </c>
      <c r="J1094" s="238"/>
      <c r="K1094" s="239">
        <f>ROUND(E1094*J1094,2)</f>
        <v>0</v>
      </c>
      <c r="L1094" s="239">
        <v>21</v>
      </c>
      <c r="M1094" s="239">
        <f>G1094*(1+L1094/100)</f>
        <v>0</v>
      </c>
      <c r="N1094" s="239">
        <v>0</v>
      </c>
      <c r="O1094" s="239">
        <f>ROUND(E1094*N1094,2)</f>
        <v>0</v>
      </c>
      <c r="P1094" s="239">
        <v>0</v>
      </c>
      <c r="Q1094" s="239">
        <f>ROUND(E1094*P1094,2)</f>
        <v>0</v>
      </c>
      <c r="R1094" s="239"/>
      <c r="S1094" s="239" t="s">
        <v>374</v>
      </c>
      <c r="T1094" s="240" t="s">
        <v>375</v>
      </c>
      <c r="U1094" s="222">
        <v>0</v>
      </c>
      <c r="V1094" s="222">
        <f>ROUND(E1094*U1094,2)</f>
        <v>0</v>
      </c>
      <c r="W1094" s="222"/>
      <c r="X1094" s="222" t="s">
        <v>376</v>
      </c>
      <c r="Y1094" s="213"/>
      <c r="Z1094" s="213"/>
      <c r="AA1094" s="213"/>
      <c r="AB1094" s="213"/>
      <c r="AC1094" s="213"/>
      <c r="AD1094" s="213"/>
      <c r="AE1094" s="213"/>
      <c r="AF1094" s="213"/>
      <c r="AG1094" s="213" t="s">
        <v>561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ht="22.5" outlineLevel="1" x14ac:dyDescent="0.2">
      <c r="A1095" s="220"/>
      <c r="B1095" s="221"/>
      <c r="C1095" s="261" t="s">
        <v>1874</v>
      </c>
      <c r="D1095" s="259"/>
      <c r="E1095" s="260"/>
      <c r="F1095" s="222"/>
      <c r="G1095" s="222"/>
      <c r="H1095" s="222"/>
      <c r="I1095" s="222"/>
      <c r="J1095" s="222"/>
      <c r="K1095" s="222"/>
      <c r="L1095" s="222"/>
      <c r="M1095" s="222"/>
      <c r="N1095" s="222"/>
      <c r="O1095" s="222"/>
      <c r="P1095" s="222"/>
      <c r="Q1095" s="222"/>
      <c r="R1095" s="222"/>
      <c r="S1095" s="222"/>
      <c r="T1095" s="222"/>
      <c r="U1095" s="222"/>
      <c r="V1095" s="222"/>
      <c r="W1095" s="222"/>
      <c r="X1095" s="222"/>
      <c r="Y1095" s="213"/>
      <c r="Z1095" s="213"/>
      <c r="AA1095" s="213"/>
      <c r="AB1095" s="213"/>
      <c r="AC1095" s="213"/>
      <c r="AD1095" s="213"/>
      <c r="AE1095" s="213"/>
      <c r="AF1095" s="213"/>
      <c r="AG1095" s="213" t="s">
        <v>532</v>
      </c>
      <c r="AH1095" s="213">
        <v>0</v>
      </c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13"/>
      <c r="BB1095" s="213"/>
      <c r="BC1095" s="213"/>
      <c r="BD1095" s="213"/>
      <c r="BE1095" s="213"/>
      <c r="BF1095" s="213"/>
      <c r="BG1095" s="213"/>
      <c r="BH1095" s="213"/>
    </row>
    <row r="1096" spans="1:60" ht="22.5" outlineLevel="1" x14ac:dyDescent="0.2">
      <c r="A1096" s="220"/>
      <c r="B1096" s="221"/>
      <c r="C1096" s="261" t="s">
        <v>1875</v>
      </c>
      <c r="D1096" s="259"/>
      <c r="E1096" s="260"/>
      <c r="F1096" s="222"/>
      <c r="G1096" s="222"/>
      <c r="H1096" s="222"/>
      <c r="I1096" s="222"/>
      <c r="J1096" s="222"/>
      <c r="K1096" s="222"/>
      <c r="L1096" s="222"/>
      <c r="M1096" s="222"/>
      <c r="N1096" s="222"/>
      <c r="O1096" s="222"/>
      <c r="P1096" s="222"/>
      <c r="Q1096" s="222"/>
      <c r="R1096" s="222"/>
      <c r="S1096" s="222"/>
      <c r="T1096" s="222"/>
      <c r="U1096" s="222"/>
      <c r="V1096" s="222"/>
      <c r="W1096" s="222"/>
      <c r="X1096" s="222"/>
      <c r="Y1096" s="213"/>
      <c r="Z1096" s="213"/>
      <c r="AA1096" s="213"/>
      <c r="AB1096" s="213"/>
      <c r="AC1096" s="213"/>
      <c r="AD1096" s="213"/>
      <c r="AE1096" s="213"/>
      <c r="AF1096" s="213"/>
      <c r="AG1096" s="213" t="s">
        <v>532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outlineLevel="1" x14ac:dyDescent="0.2">
      <c r="A1097" s="220"/>
      <c r="B1097" s="221"/>
      <c r="C1097" s="261" t="s">
        <v>2963</v>
      </c>
      <c r="D1097" s="259"/>
      <c r="E1097" s="260"/>
      <c r="F1097" s="222"/>
      <c r="G1097" s="222"/>
      <c r="H1097" s="222"/>
      <c r="I1097" s="222"/>
      <c r="J1097" s="222"/>
      <c r="K1097" s="222"/>
      <c r="L1097" s="222"/>
      <c r="M1097" s="222"/>
      <c r="N1097" s="222"/>
      <c r="O1097" s="222"/>
      <c r="P1097" s="222"/>
      <c r="Q1097" s="222"/>
      <c r="R1097" s="222"/>
      <c r="S1097" s="222"/>
      <c r="T1097" s="222"/>
      <c r="U1097" s="222"/>
      <c r="V1097" s="222"/>
      <c r="W1097" s="222"/>
      <c r="X1097" s="222"/>
      <c r="Y1097" s="213"/>
      <c r="Z1097" s="213"/>
      <c r="AA1097" s="213"/>
      <c r="AB1097" s="213"/>
      <c r="AC1097" s="213"/>
      <c r="AD1097" s="213"/>
      <c r="AE1097" s="213"/>
      <c r="AF1097" s="213"/>
      <c r="AG1097" s="213" t="s">
        <v>532</v>
      </c>
      <c r="AH1097" s="213">
        <v>0</v>
      </c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outlineLevel="1" x14ac:dyDescent="0.2">
      <c r="A1098" s="220"/>
      <c r="B1098" s="221"/>
      <c r="C1098" s="261" t="s">
        <v>3018</v>
      </c>
      <c r="D1098" s="259"/>
      <c r="E1098" s="260"/>
      <c r="F1098" s="222"/>
      <c r="G1098" s="222"/>
      <c r="H1098" s="222"/>
      <c r="I1098" s="222"/>
      <c r="J1098" s="222"/>
      <c r="K1098" s="222"/>
      <c r="L1098" s="222"/>
      <c r="M1098" s="222"/>
      <c r="N1098" s="222"/>
      <c r="O1098" s="222"/>
      <c r="P1098" s="222"/>
      <c r="Q1098" s="222"/>
      <c r="R1098" s="222"/>
      <c r="S1098" s="222"/>
      <c r="T1098" s="222"/>
      <c r="U1098" s="222"/>
      <c r="V1098" s="222"/>
      <c r="W1098" s="222"/>
      <c r="X1098" s="222"/>
      <c r="Y1098" s="213"/>
      <c r="Z1098" s="213"/>
      <c r="AA1098" s="213"/>
      <c r="AB1098" s="213"/>
      <c r="AC1098" s="213"/>
      <c r="AD1098" s="213"/>
      <c r="AE1098" s="213"/>
      <c r="AF1098" s="213"/>
      <c r="AG1098" s="213" t="s">
        <v>532</v>
      </c>
      <c r="AH1098" s="213">
        <v>0</v>
      </c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13"/>
      <c r="BB1098" s="213"/>
      <c r="BC1098" s="213"/>
      <c r="BD1098" s="213"/>
      <c r="BE1098" s="213"/>
      <c r="BF1098" s="213"/>
      <c r="BG1098" s="213"/>
      <c r="BH1098" s="213"/>
    </row>
    <row r="1099" spans="1:60" outlineLevel="1" x14ac:dyDescent="0.2">
      <c r="A1099" s="220"/>
      <c r="B1099" s="221"/>
      <c r="C1099" s="261" t="s">
        <v>3019</v>
      </c>
      <c r="D1099" s="259"/>
      <c r="E1099" s="260">
        <v>1.08</v>
      </c>
      <c r="F1099" s="222"/>
      <c r="G1099" s="222"/>
      <c r="H1099" s="222"/>
      <c r="I1099" s="222"/>
      <c r="J1099" s="222"/>
      <c r="K1099" s="222"/>
      <c r="L1099" s="222"/>
      <c r="M1099" s="222"/>
      <c r="N1099" s="222"/>
      <c r="O1099" s="222"/>
      <c r="P1099" s="222"/>
      <c r="Q1099" s="222"/>
      <c r="R1099" s="222"/>
      <c r="S1099" s="222"/>
      <c r="T1099" s="222"/>
      <c r="U1099" s="222"/>
      <c r="V1099" s="222"/>
      <c r="W1099" s="222"/>
      <c r="X1099" s="222"/>
      <c r="Y1099" s="213"/>
      <c r="Z1099" s="213"/>
      <c r="AA1099" s="213"/>
      <c r="AB1099" s="213"/>
      <c r="AC1099" s="213"/>
      <c r="AD1099" s="213"/>
      <c r="AE1099" s="213"/>
      <c r="AF1099" s="213"/>
      <c r="AG1099" s="213" t="s">
        <v>532</v>
      </c>
      <c r="AH1099" s="213">
        <v>0</v>
      </c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 x14ac:dyDescent="0.2">
      <c r="A1100" s="234">
        <v>283</v>
      </c>
      <c r="B1100" s="235" t="s">
        <v>3020</v>
      </c>
      <c r="C1100" s="253" t="s">
        <v>3021</v>
      </c>
      <c r="D1100" s="236" t="s">
        <v>511</v>
      </c>
      <c r="E1100" s="237">
        <v>1.62</v>
      </c>
      <c r="F1100" s="238"/>
      <c r="G1100" s="239">
        <f>ROUND(E1100*F1100,2)</f>
        <v>0</v>
      </c>
      <c r="H1100" s="238"/>
      <c r="I1100" s="239">
        <f>ROUND(E1100*H1100,2)</f>
        <v>0</v>
      </c>
      <c r="J1100" s="238"/>
      <c r="K1100" s="239">
        <f>ROUND(E1100*J1100,2)</f>
        <v>0</v>
      </c>
      <c r="L1100" s="239">
        <v>21</v>
      </c>
      <c r="M1100" s="239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39"/>
      <c r="S1100" s="239" t="s">
        <v>374</v>
      </c>
      <c r="T1100" s="240" t="s">
        <v>375</v>
      </c>
      <c r="U1100" s="222">
        <v>0</v>
      </c>
      <c r="V1100" s="222">
        <f>ROUND(E1100*U1100,2)</f>
        <v>0</v>
      </c>
      <c r="W1100" s="222"/>
      <c r="X1100" s="222" t="s">
        <v>376</v>
      </c>
      <c r="Y1100" s="213"/>
      <c r="Z1100" s="213"/>
      <c r="AA1100" s="213"/>
      <c r="AB1100" s="213"/>
      <c r="AC1100" s="213"/>
      <c r="AD1100" s="213"/>
      <c r="AE1100" s="213"/>
      <c r="AF1100" s="213"/>
      <c r="AG1100" s="213" t="s">
        <v>561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ht="22.5" outlineLevel="1" x14ac:dyDescent="0.2">
      <c r="A1101" s="220"/>
      <c r="B1101" s="221"/>
      <c r="C1101" s="261" t="s">
        <v>1874</v>
      </c>
      <c r="D1101" s="259"/>
      <c r="E1101" s="260"/>
      <c r="F1101" s="222"/>
      <c r="G1101" s="222"/>
      <c r="H1101" s="222"/>
      <c r="I1101" s="222"/>
      <c r="J1101" s="222"/>
      <c r="K1101" s="222"/>
      <c r="L1101" s="222"/>
      <c r="M1101" s="222"/>
      <c r="N1101" s="222"/>
      <c r="O1101" s="222"/>
      <c r="P1101" s="222"/>
      <c r="Q1101" s="222"/>
      <c r="R1101" s="222"/>
      <c r="S1101" s="222"/>
      <c r="T1101" s="222"/>
      <c r="U1101" s="222"/>
      <c r="V1101" s="222"/>
      <c r="W1101" s="222"/>
      <c r="X1101" s="222"/>
      <c r="Y1101" s="213"/>
      <c r="Z1101" s="213"/>
      <c r="AA1101" s="213"/>
      <c r="AB1101" s="213"/>
      <c r="AC1101" s="213"/>
      <c r="AD1101" s="213"/>
      <c r="AE1101" s="213"/>
      <c r="AF1101" s="213"/>
      <c r="AG1101" s="213" t="s">
        <v>532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ht="22.5" outlineLevel="1" x14ac:dyDescent="0.2">
      <c r="A1102" s="220"/>
      <c r="B1102" s="221"/>
      <c r="C1102" s="261" t="s">
        <v>1875</v>
      </c>
      <c r="D1102" s="259"/>
      <c r="E1102" s="260"/>
      <c r="F1102" s="222"/>
      <c r="G1102" s="222"/>
      <c r="H1102" s="222"/>
      <c r="I1102" s="222"/>
      <c r="J1102" s="222"/>
      <c r="K1102" s="222"/>
      <c r="L1102" s="222"/>
      <c r="M1102" s="222"/>
      <c r="N1102" s="222"/>
      <c r="O1102" s="222"/>
      <c r="P1102" s="222"/>
      <c r="Q1102" s="222"/>
      <c r="R1102" s="222"/>
      <c r="S1102" s="222"/>
      <c r="T1102" s="222"/>
      <c r="U1102" s="222"/>
      <c r="V1102" s="222"/>
      <c r="W1102" s="222"/>
      <c r="X1102" s="222"/>
      <c r="Y1102" s="213"/>
      <c r="Z1102" s="213"/>
      <c r="AA1102" s="213"/>
      <c r="AB1102" s="213"/>
      <c r="AC1102" s="213"/>
      <c r="AD1102" s="213"/>
      <c r="AE1102" s="213"/>
      <c r="AF1102" s="213"/>
      <c r="AG1102" s="213" t="s">
        <v>532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1" x14ac:dyDescent="0.2">
      <c r="A1103" s="220"/>
      <c r="B1103" s="221"/>
      <c r="C1103" s="261" t="s">
        <v>2963</v>
      </c>
      <c r="D1103" s="259"/>
      <c r="E1103" s="260"/>
      <c r="F1103" s="222"/>
      <c r="G1103" s="222"/>
      <c r="H1103" s="222"/>
      <c r="I1103" s="222"/>
      <c r="J1103" s="222"/>
      <c r="K1103" s="222"/>
      <c r="L1103" s="222"/>
      <c r="M1103" s="222"/>
      <c r="N1103" s="222"/>
      <c r="O1103" s="222"/>
      <c r="P1103" s="222"/>
      <c r="Q1103" s="222"/>
      <c r="R1103" s="222"/>
      <c r="S1103" s="222"/>
      <c r="T1103" s="222"/>
      <c r="U1103" s="222"/>
      <c r="V1103" s="222"/>
      <c r="W1103" s="222"/>
      <c r="X1103" s="222"/>
      <c r="Y1103" s="213"/>
      <c r="Z1103" s="213"/>
      <c r="AA1103" s="213"/>
      <c r="AB1103" s="213"/>
      <c r="AC1103" s="213"/>
      <c r="AD1103" s="213"/>
      <c r="AE1103" s="213"/>
      <c r="AF1103" s="213"/>
      <c r="AG1103" s="213" t="s">
        <v>532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20"/>
      <c r="B1104" s="221"/>
      <c r="C1104" s="261" t="s">
        <v>3022</v>
      </c>
      <c r="D1104" s="259"/>
      <c r="E1104" s="260"/>
      <c r="F1104" s="222"/>
      <c r="G1104" s="222"/>
      <c r="H1104" s="222"/>
      <c r="I1104" s="222"/>
      <c r="J1104" s="222"/>
      <c r="K1104" s="222"/>
      <c r="L1104" s="222"/>
      <c r="M1104" s="222"/>
      <c r="N1104" s="222"/>
      <c r="O1104" s="222"/>
      <c r="P1104" s="222"/>
      <c r="Q1104" s="222"/>
      <c r="R1104" s="222"/>
      <c r="S1104" s="222"/>
      <c r="T1104" s="222"/>
      <c r="U1104" s="222"/>
      <c r="V1104" s="222"/>
      <c r="W1104" s="222"/>
      <c r="X1104" s="222"/>
      <c r="Y1104" s="213"/>
      <c r="Z1104" s="213"/>
      <c r="AA1104" s="213"/>
      <c r="AB1104" s="213"/>
      <c r="AC1104" s="213"/>
      <c r="AD1104" s="213"/>
      <c r="AE1104" s="213"/>
      <c r="AF1104" s="213"/>
      <c r="AG1104" s="213" t="s">
        <v>532</v>
      </c>
      <c r="AH1104" s="213">
        <v>0</v>
      </c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20"/>
      <c r="B1105" s="221"/>
      <c r="C1105" s="261" t="s">
        <v>3023</v>
      </c>
      <c r="D1105" s="259"/>
      <c r="E1105" s="260">
        <v>1.62</v>
      </c>
      <c r="F1105" s="222"/>
      <c r="G1105" s="222"/>
      <c r="H1105" s="222"/>
      <c r="I1105" s="222"/>
      <c r="J1105" s="222"/>
      <c r="K1105" s="222"/>
      <c r="L1105" s="222"/>
      <c r="M1105" s="222"/>
      <c r="N1105" s="222"/>
      <c r="O1105" s="222"/>
      <c r="P1105" s="222"/>
      <c r="Q1105" s="222"/>
      <c r="R1105" s="222"/>
      <c r="S1105" s="222"/>
      <c r="T1105" s="222"/>
      <c r="U1105" s="222"/>
      <c r="V1105" s="222"/>
      <c r="W1105" s="222"/>
      <c r="X1105" s="222"/>
      <c r="Y1105" s="213"/>
      <c r="Z1105" s="213"/>
      <c r="AA1105" s="213"/>
      <c r="AB1105" s="213"/>
      <c r="AC1105" s="213"/>
      <c r="AD1105" s="213"/>
      <c r="AE1105" s="213"/>
      <c r="AF1105" s="213"/>
      <c r="AG1105" s="213" t="s">
        <v>532</v>
      </c>
      <c r="AH1105" s="213">
        <v>0</v>
      </c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ht="22.5" outlineLevel="1" x14ac:dyDescent="0.2">
      <c r="A1106" s="234">
        <v>284</v>
      </c>
      <c r="B1106" s="235" t="s">
        <v>3024</v>
      </c>
      <c r="C1106" s="253" t="s">
        <v>3025</v>
      </c>
      <c r="D1106" s="236" t="s">
        <v>901</v>
      </c>
      <c r="E1106" s="237">
        <v>0</v>
      </c>
      <c r="F1106" s="238"/>
      <c r="G1106" s="239">
        <f>ROUND(E1106*F1106,2)</f>
        <v>0</v>
      </c>
      <c r="H1106" s="238"/>
      <c r="I1106" s="239">
        <f>ROUND(E1106*H1106,2)</f>
        <v>0</v>
      </c>
      <c r="J1106" s="238"/>
      <c r="K1106" s="239">
        <f>ROUND(E1106*J1106,2)</f>
        <v>0</v>
      </c>
      <c r="L1106" s="239">
        <v>21</v>
      </c>
      <c r="M1106" s="239">
        <f>G1106*(1+L1106/100)</f>
        <v>0</v>
      </c>
      <c r="N1106" s="239">
        <v>0</v>
      </c>
      <c r="O1106" s="239">
        <f>ROUND(E1106*N1106,2)</f>
        <v>0</v>
      </c>
      <c r="P1106" s="239">
        <v>0</v>
      </c>
      <c r="Q1106" s="239">
        <f>ROUND(E1106*P1106,2)</f>
        <v>0</v>
      </c>
      <c r="R1106" s="239"/>
      <c r="S1106" s="239" t="s">
        <v>374</v>
      </c>
      <c r="T1106" s="240" t="s">
        <v>375</v>
      </c>
      <c r="U1106" s="222">
        <v>0</v>
      </c>
      <c r="V1106" s="222">
        <f>ROUND(E1106*U1106,2)</f>
        <v>0</v>
      </c>
      <c r="W1106" s="222"/>
      <c r="X1106" s="222" t="s">
        <v>376</v>
      </c>
      <c r="Y1106" s="213"/>
      <c r="Z1106" s="213"/>
      <c r="AA1106" s="213"/>
      <c r="AB1106" s="213"/>
      <c r="AC1106" s="213"/>
      <c r="AD1106" s="213"/>
      <c r="AE1106" s="213"/>
      <c r="AF1106" s="213"/>
      <c r="AG1106" s="213" t="s">
        <v>561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ht="22.5" outlineLevel="1" x14ac:dyDescent="0.2">
      <c r="A1107" s="220"/>
      <c r="B1107" s="221"/>
      <c r="C1107" s="261" t="s">
        <v>1874</v>
      </c>
      <c r="D1107" s="259"/>
      <c r="E1107" s="260"/>
      <c r="F1107" s="222"/>
      <c r="G1107" s="222"/>
      <c r="H1107" s="222"/>
      <c r="I1107" s="222"/>
      <c r="J1107" s="222"/>
      <c r="K1107" s="222"/>
      <c r="L1107" s="222"/>
      <c r="M1107" s="222"/>
      <c r="N1107" s="222"/>
      <c r="O1107" s="222"/>
      <c r="P1107" s="222"/>
      <c r="Q1107" s="222"/>
      <c r="R1107" s="222"/>
      <c r="S1107" s="222"/>
      <c r="T1107" s="222"/>
      <c r="U1107" s="222"/>
      <c r="V1107" s="222"/>
      <c r="W1107" s="222"/>
      <c r="X1107" s="222"/>
      <c r="Y1107" s="213"/>
      <c r="Z1107" s="213"/>
      <c r="AA1107" s="213"/>
      <c r="AB1107" s="213"/>
      <c r="AC1107" s="213"/>
      <c r="AD1107" s="213"/>
      <c r="AE1107" s="213"/>
      <c r="AF1107" s="213"/>
      <c r="AG1107" s="213" t="s">
        <v>532</v>
      </c>
      <c r="AH1107" s="213">
        <v>0</v>
      </c>
      <c r="AI1107" s="213"/>
      <c r="AJ1107" s="213"/>
      <c r="AK1107" s="213"/>
      <c r="AL1107" s="213"/>
      <c r="AM1107" s="213"/>
      <c r="AN1107" s="213"/>
      <c r="AO1107" s="213"/>
      <c r="AP1107" s="213"/>
      <c r="AQ1107" s="213"/>
      <c r="AR1107" s="213"/>
      <c r="AS1107" s="213"/>
      <c r="AT1107" s="213"/>
      <c r="AU1107" s="213"/>
      <c r="AV1107" s="213"/>
      <c r="AW1107" s="213"/>
      <c r="AX1107" s="213"/>
      <c r="AY1107" s="213"/>
      <c r="AZ1107" s="213"/>
      <c r="BA1107" s="213"/>
      <c r="BB1107" s="213"/>
      <c r="BC1107" s="213"/>
      <c r="BD1107" s="213"/>
      <c r="BE1107" s="213"/>
      <c r="BF1107" s="213"/>
      <c r="BG1107" s="213"/>
      <c r="BH1107" s="213"/>
    </row>
    <row r="1108" spans="1:60" ht="22.5" outlineLevel="1" x14ac:dyDescent="0.2">
      <c r="A1108" s="220"/>
      <c r="B1108" s="221"/>
      <c r="C1108" s="261" t="s">
        <v>1875</v>
      </c>
      <c r="D1108" s="259"/>
      <c r="E1108" s="260"/>
      <c r="F1108" s="222"/>
      <c r="G1108" s="222"/>
      <c r="H1108" s="222"/>
      <c r="I1108" s="222"/>
      <c r="J1108" s="222"/>
      <c r="K1108" s="222"/>
      <c r="L1108" s="222"/>
      <c r="M1108" s="222"/>
      <c r="N1108" s="222"/>
      <c r="O1108" s="222"/>
      <c r="P1108" s="222"/>
      <c r="Q1108" s="222"/>
      <c r="R1108" s="222"/>
      <c r="S1108" s="222"/>
      <c r="T1108" s="222"/>
      <c r="U1108" s="222"/>
      <c r="V1108" s="222"/>
      <c r="W1108" s="222"/>
      <c r="X1108" s="222"/>
      <c r="Y1108" s="213"/>
      <c r="Z1108" s="213"/>
      <c r="AA1108" s="213"/>
      <c r="AB1108" s="213"/>
      <c r="AC1108" s="213"/>
      <c r="AD1108" s="213"/>
      <c r="AE1108" s="213"/>
      <c r="AF1108" s="213"/>
      <c r="AG1108" s="213" t="s">
        <v>532</v>
      </c>
      <c r="AH1108" s="213">
        <v>0</v>
      </c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1" x14ac:dyDescent="0.2">
      <c r="A1109" s="220"/>
      <c r="B1109" s="221"/>
      <c r="C1109" s="261" t="s">
        <v>2963</v>
      </c>
      <c r="D1109" s="259"/>
      <c r="E1109" s="260"/>
      <c r="F1109" s="222"/>
      <c r="G1109" s="222"/>
      <c r="H1109" s="222"/>
      <c r="I1109" s="222"/>
      <c r="J1109" s="222"/>
      <c r="K1109" s="222"/>
      <c r="L1109" s="222"/>
      <c r="M1109" s="222"/>
      <c r="N1109" s="222"/>
      <c r="O1109" s="222"/>
      <c r="P1109" s="222"/>
      <c r="Q1109" s="222"/>
      <c r="R1109" s="222"/>
      <c r="S1109" s="222"/>
      <c r="T1109" s="222"/>
      <c r="U1109" s="222"/>
      <c r="V1109" s="222"/>
      <c r="W1109" s="222"/>
      <c r="X1109" s="222"/>
      <c r="Y1109" s="213"/>
      <c r="Z1109" s="213"/>
      <c r="AA1109" s="213"/>
      <c r="AB1109" s="213"/>
      <c r="AC1109" s="213"/>
      <c r="AD1109" s="213"/>
      <c r="AE1109" s="213"/>
      <c r="AF1109" s="213"/>
      <c r="AG1109" s="213" t="s">
        <v>532</v>
      </c>
      <c r="AH1109" s="213">
        <v>0</v>
      </c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1" x14ac:dyDescent="0.2">
      <c r="A1110" s="220"/>
      <c r="B1110" s="221"/>
      <c r="C1110" s="261" t="s">
        <v>1881</v>
      </c>
      <c r="D1110" s="259"/>
      <c r="E1110" s="260"/>
      <c r="F1110" s="222"/>
      <c r="G1110" s="222"/>
      <c r="H1110" s="222"/>
      <c r="I1110" s="222"/>
      <c r="J1110" s="222"/>
      <c r="K1110" s="222"/>
      <c r="L1110" s="222"/>
      <c r="M1110" s="222"/>
      <c r="N1110" s="222"/>
      <c r="O1110" s="222"/>
      <c r="P1110" s="222"/>
      <c r="Q1110" s="222"/>
      <c r="R1110" s="222"/>
      <c r="S1110" s="222"/>
      <c r="T1110" s="222"/>
      <c r="U1110" s="222"/>
      <c r="V1110" s="222"/>
      <c r="W1110" s="222"/>
      <c r="X1110" s="222"/>
      <c r="Y1110" s="213"/>
      <c r="Z1110" s="213"/>
      <c r="AA1110" s="213"/>
      <c r="AB1110" s="213"/>
      <c r="AC1110" s="213"/>
      <c r="AD1110" s="213"/>
      <c r="AE1110" s="213"/>
      <c r="AF1110" s="213"/>
      <c r="AG1110" s="213" t="s">
        <v>532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1" x14ac:dyDescent="0.2">
      <c r="A1111" s="220"/>
      <c r="B1111" s="221"/>
      <c r="C1111" s="261" t="s">
        <v>1878</v>
      </c>
      <c r="D1111" s="259"/>
      <c r="E1111" s="260"/>
      <c r="F1111" s="222"/>
      <c r="G1111" s="222"/>
      <c r="H1111" s="222"/>
      <c r="I1111" s="222"/>
      <c r="J1111" s="222"/>
      <c r="K1111" s="222"/>
      <c r="L1111" s="222"/>
      <c r="M1111" s="222"/>
      <c r="N1111" s="222"/>
      <c r="O1111" s="222"/>
      <c r="P1111" s="222"/>
      <c r="Q1111" s="222"/>
      <c r="R1111" s="222"/>
      <c r="S1111" s="222"/>
      <c r="T1111" s="222"/>
      <c r="U1111" s="222"/>
      <c r="V1111" s="222"/>
      <c r="W1111" s="222"/>
      <c r="X1111" s="222"/>
      <c r="Y1111" s="213"/>
      <c r="Z1111" s="213"/>
      <c r="AA1111" s="213"/>
      <c r="AB1111" s="213"/>
      <c r="AC1111" s="213"/>
      <c r="AD1111" s="213"/>
      <c r="AE1111" s="213"/>
      <c r="AF1111" s="213"/>
      <c r="AG1111" s="213" t="s">
        <v>532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ht="22.5" outlineLevel="1" x14ac:dyDescent="0.2">
      <c r="A1112" s="234">
        <v>285</v>
      </c>
      <c r="B1112" s="235" t="s">
        <v>3026</v>
      </c>
      <c r="C1112" s="253" t="s">
        <v>3027</v>
      </c>
      <c r="D1112" s="236" t="s">
        <v>901</v>
      </c>
      <c r="E1112" s="237">
        <v>0</v>
      </c>
      <c r="F1112" s="238"/>
      <c r="G1112" s="239">
        <f>ROUND(E1112*F1112,2)</f>
        <v>0</v>
      </c>
      <c r="H1112" s="238"/>
      <c r="I1112" s="239">
        <f>ROUND(E1112*H1112,2)</f>
        <v>0</v>
      </c>
      <c r="J1112" s="238"/>
      <c r="K1112" s="239">
        <f>ROUND(E1112*J1112,2)</f>
        <v>0</v>
      </c>
      <c r="L1112" s="239">
        <v>21</v>
      </c>
      <c r="M1112" s="239">
        <f>G1112*(1+L1112/100)</f>
        <v>0</v>
      </c>
      <c r="N1112" s="239">
        <v>0</v>
      </c>
      <c r="O1112" s="239">
        <f>ROUND(E1112*N1112,2)</f>
        <v>0</v>
      </c>
      <c r="P1112" s="239">
        <v>0</v>
      </c>
      <c r="Q1112" s="239">
        <f>ROUND(E1112*P1112,2)</f>
        <v>0</v>
      </c>
      <c r="R1112" s="239"/>
      <c r="S1112" s="239" t="s">
        <v>374</v>
      </c>
      <c r="T1112" s="240" t="s">
        <v>375</v>
      </c>
      <c r="U1112" s="222">
        <v>0</v>
      </c>
      <c r="V1112" s="222">
        <f>ROUND(E1112*U1112,2)</f>
        <v>0</v>
      </c>
      <c r="W1112" s="222"/>
      <c r="X1112" s="222" t="s">
        <v>376</v>
      </c>
      <c r="Y1112" s="213"/>
      <c r="Z1112" s="213"/>
      <c r="AA1112" s="213"/>
      <c r="AB1112" s="213"/>
      <c r="AC1112" s="213"/>
      <c r="AD1112" s="213"/>
      <c r="AE1112" s="213"/>
      <c r="AF1112" s="213"/>
      <c r="AG1112" s="213" t="s">
        <v>561</v>
      </c>
      <c r="AH1112" s="213"/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ht="22.5" outlineLevel="1" x14ac:dyDescent="0.2">
      <c r="A1113" s="220"/>
      <c r="B1113" s="221"/>
      <c r="C1113" s="261" t="s">
        <v>1874</v>
      </c>
      <c r="D1113" s="259"/>
      <c r="E1113" s="260"/>
      <c r="F1113" s="222"/>
      <c r="G1113" s="222"/>
      <c r="H1113" s="222"/>
      <c r="I1113" s="222"/>
      <c r="J1113" s="222"/>
      <c r="K1113" s="222"/>
      <c r="L1113" s="222"/>
      <c r="M1113" s="222"/>
      <c r="N1113" s="222"/>
      <c r="O1113" s="222"/>
      <c r="P1113" s="222"/>
      <c r="Q1113" s="222"/>
      <c r="R1113" s="222"/>
      <c r="S1113" s="222"/>
      <c r="T1113" s="222"/>
      <c r="U1113" s="222"/>
      <c r="V1113" s="222"/>
      <c r="W1113" s="222"/>
      <c r="X1113" s="222"/>
      <c r="Y1113" s="213"/>
      <c r="Z1113" s="213"/>
      <c r="AA1113" s="213"/>
      <c r="AB1113" s="213"/>
      <c r="AC1113" s="213"/>
      <c r="AD1113" s="213"/>
      <c r="AE1113" s="213"/>
      <c r="AF1113" s="213"/>
      <c r="AG1113" s="213" t="s">
        <v>532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ht="22.5" outlineLevel="1" x14ac:dyDescent="0.2">
      <c r="A1114" s="220"/>
      <c r="B1114" s="221"/>
      <c r="C1114" s="261" t="s">
        <v>1875</v>
      </c>
      <c r="D1114" s="259"/>
      <c r="E1114" s="260"/>
      <c r="F1114" s="222"/>
      <c r="G1114" s="222"/>
      <c r="H1114" s="222"/>
      <c r="I1114" s="222"/>
      <c r="J1114" s="222"/>
      <c r="K1114" s="222"/>
      <c r="L1114" s="222"/>
      <c r="M1114" s="222"/>
      <c r="N1114" s="222"/>
      <c r="O1114" s="222"/>
      <c r="P1114" s="222"/>
      <c r="Q1114" s="222"/>
      <c r="R1114" s="222"/>
      <c r="S1114" s="222"/>
      <c r="T1114" s="222"/>
      <c r="U1114" s="222"/>
      <c r="V1114" s="222"/>
      <c r="W1114" s="222"/>
      <c r="X1114" s="222"/>
      <c r="Y1114" s="213"/>
      <c r="Z1114" s="213"/>
      <c r="AA1114" s="213"/>
      <c r="AB1114" s="213"/>
      <c r="AC1114" s="213"/>
      <c r="AD1114" s="213"/>
      <c r="AE1114" s="213"/>
      <c r="AF1114" s="213"/>
      <c r="AG1114" s="213" t="s">
        <v>532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1" x14ac:dyDescent="0.2">
      <c r="A1115" s="220"/>
      <c r="B1115" s="221"/>
      <c r="C1115" s="261" t="s">
        <v>2963</v>
      </c>
      <c r="D1115" s="259"/>
      <c r="E1115" s="260"/>
      <c r="F1115" s="222"/>
      <c r="G1115" s="222"/>
      <c r="H1115" s="222"/>
      <c r="I1115" s="222"/>
      <c r="J1115" s="222"/>
      <c r="K1115" s="222"/>
      <c r="L1115" s="222"/>
      <c r="M1115" s="222"/>
      <c r="N1115" s="222"/>
      <c r="O1115" s="222"/>
      <c r="P1115" s="222"/>
      <c r="Q1115" s="222"/>
      <c r="R1115" s="222"/>
      <c r="S1115" s="222"/>
      <c r="T1115" s="222"/>
      <c r="U1115" s="222"/>
      <c r="V1115" s="222"/>
      <c r="W1115" s="222"/>
      <c r="X1115" s="222"/>
      <c r="Y1115" s="213"/>
      <c r="Z1115" s="213"/>
      <c r="AA1115" s="213"/>
      <c r="AB1115" s="213"/>
      <c r="AC1115" s="213"/>
      <c r="AD1115" s="213"/>
      <c r="AE1115" s="213"/>
      <c r="AF1115" s="213"/>
      <c r="AG1115" s="213" t="s">
        <v>532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20"/>
      <c r="B1116" s="221"/>
      <c r="C1116" s="261" t="s">
        <v>1881</v>
      </c>
      <c r="D1116" s="259"/>
      <c r="E1116" s="260"/>
      <c r="F1116" s="222"/>
      <c r="G1116" s="222"/>
      <c r="H1116" s="222"/>
      <c r="I1116" s="222"/>
      <c r="J1116" s="222"/>
      <c r="K1116" s="222"/>
      <c r="L1116" s="222"/>
      <c r="M1116" s="222"/>
      <c r="N1116" s="222"/>
      <c r="O1116" s="222"/>
      <c r="P1116" s="222"/>
      <c r="Q1116" s="222"/>
      <c r="R1116" s="222"/>
      <c r="S1116" s="222"/>
      <c r="T1116" s="222"/>
      <c r="U1116" s="222"/>
      <c r="V1116" s="222"/>
      <c r="W1116" s="222"/>
      <c r="X1116" s="222"/>
      <c r="Y1116" s="213"/>
      <c r="Z1116" s="213"/>
      <c r="AA1116" s="213"/>
      <c r="AB1116" s="213"/>
      <c r="AC1116" s="213"/>
      <c r="AD1116" s="213"/>
      <c r="AE1116" s="213"/>
      <c r="AF1116" s="213"/>
      <c r="AG1116" s="213" t="s">
        <v>532</v>
      </c>
      <c r="AH1116" s="213">
        <v>0</v>
      </c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1" x14ac:dyDescent="0.2">
      <c r="A1117" s="220"/>
      <c r="B1117" s="221"/>
      <c r="C1117" s="261" t="s">
        <v>1878</v>
      </c>
      <c r="D1117" s="259"/>
      <c r="E1117" s="260"/>
      <c r="F1117" s="222"/>
      <c r="G1117" s="222"/>
      <c r="H1117" s="222"/>
      <c r="I1117" s="222"/>
      <c r="J1117" s="222"/>
      <c r="K1117" s="222"/>
      <c r="L1117" s="222"/>
      <c r="M1117" s="222"/>
      <c r="N1117" s="222"/>
      <c r="O1117" s="222"/>
      <c r="P1117" s="222"/>
      <c r="Q1117" s="222"/>
      <c r="R1117" s="222"/>
      <c r="S1117" s="222"/>
      <c r="T1117" s="222"/>
      <c r="U1117" s="222"/>
      <c r="V1117" s="222"/>
      <c r="W1117" s="222"/>
      <c r="X1117" s="222"/>
      <c r="Y1117" s="213"/>
      <c r="Z1117" s="213"/>
      <c r="AA1117" s="213"/>
      <c r="AB1117" s="213"/>
      <c r="AC1117" s="213"/>
      <c r="AD1117" s="213"/>
      <c r="AE1117" s="213"/>
      <c r="AF1117" s="213"/>
      <c r="AG1117" s="213" t="s">
        <v>532</v>
      </c>
      <c r="AH1117" s="213">
        <v>0</v>
      </c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ht="22.5" outlineLevel="1" x14ac:dyDescent="0.2">
      <c r="A1118" s="234">
        <v>286</v>
      </c>
      <c r="B1118" s="235" t="s">
        <v>3028</v>
      </c>
      <c r="C1118" s="253" t="s">
        <v>3029</v>
      </c>
      <c r="D1118" s="236" t="s">
        <v>901</v>
      </c>
      <c r="E1118" s="237">
        <v>0</v>
      </c>
      <c r="F1118" s="238"/>
      <c r="G1118" s="239">
        <f>ROUND(E1118*F1118,2)</f>
        <v>0</v>
      </c>
      <c r="H1118" s="238"/>
      <c r="I1118" s="239">
        <f>ROUND(E1118*H1118,2)</f>
        <v>0</v>
      </c>
      <c r="J1118" s="238"/>
      <c r="K1118" s="239">
        <f>ROUND(E1118*J1118,2)</f>
        <v>0</v>
      </c>
      <c r="L1118" s="239">
        <v>21</v>
      </c>
      <c r="M1118" s="239">
        <f>G1118*(1+L1118/100)</f>
        <v>0</v>
      </c>
      <c r="N1118" s="239">
        <v>0</v>
      </c>
      <c r="O1118" s="239">
        <f>ROUND(E1118*N1118,2)</f>
        <v>0</v>
      </c>
      <c r="P1118" s="239">
        <v>0</v>
      </c>
      <c r="Q1118" s="239">
        <f>ROUND(E1118*P1118,2)</f>
        <v>0</v>
      </c>
      <c r="R1118" s="239"/>
      <c r="S1118" s="239" t="s">
        <v>374</v>
      </c>
      <c r="T1118" s="240" t="s">
        <v>375</v>
      </c>
      <c r="U1118" s="222">
        <v>0</v>
      </c>
      <c r="V1118" s="222">
        <f>ROUND(E1118*U1118,2)</f>
        <v>0</v>
      </c>
      <c r="W1118" s="222"/>
      <c r="X1118" s="222" t="s">
        <v>376</v>
      </c>
      <c r="Y1118" s="213"/>
      <c r="Z1118" s="213"/>
      <c r="AA1118" s="213"/>
      <c r="AB1118" s="213"/>
      <c r="AC1118" s="213"/>
      <c r="AD1118" s="213"/>
      <c r="AE1118" s="213"/>
      <c r="AF1118" s="213"/>
      <c r="AG1118" s="213" t="s">
        <v>561</v>
      </c>
      <c r="AH1118" s="213"/>
      <c r="AI1118" s="213"/>
      <c r="AJ1118" s="213"/>
      <c r="AK1118" s="213"/>
      <c r="AL1118" s="213"/>
      <c r="AM1118" s="213"/>
      <c r="AN1118" s="213"/>
      <c r="AO1118" s="213"/>
      <c r="AP1118" s="213"/>
      <c r="AQ1118" s="213"/>
      <c r="AR1118" s="213"/>
      <c r="AS1118" s="213"/>
      <c r="AT1118" s="213"/>
      <c r="AU1118" s="213"/>
      <c r="AV1118" s="213"/>
      <c r="AW1118" s="213"/>
      <c r="AX1118" s="213"/>
      <c r="AY1118" s="213"/>
      <c r="AZ1118" s="213"/>
      <c r="BA1118" s="213"/>
      <c r="BB1118" s="213"/>
      <c r="BC1118" s="213"/>
      <c r="BD1118" s="213"/>
      <c r="BE1118" s="213"/>
      <c r="BF1118" s="213"/>
      <c r="BG1118" s="213"/>
      <c r="BH1118" s="213"/>
    </row>
    <row r="1119" spans="1:60" ht="22.5" outlineLevel="1" x14ac:dyDescent="0.2">
      <c r="A1119" s="220"/>
      <c r="B1119" s="221"/>
      <c r="C1119" s="261" t="s">
        <v>1874</v>
      </c>
      <c r="D1119" s="259"/>
      <c r="E1119" s="260"/>
      <c r="F1119" s="222"/>
      <c r="G1119" s="222"/>
      <c r="H1119" s="222"/>
      <c r="I1119" s="222"/>
      <c r="J1119" s="222"/>
      <c r="K1119" s="222"/>
      <c r="L1119" s="222"/>
      <c r="M1119" s="222"/>
      <c r="N1119" s="222"/>
      <c r="O1119" s="222"/>
      <c r="P1119" s="222"/>
      <c r="Q1119" s="222"/>
      <c r="R1119" s="222"/>
      <c r="S1119" s="222"/>
      <c r="T1119" s="222"/>
      <c r="U1119" s="222"/>
      <c r="V1119" s="222"/>
      <c r="W1119" s="222"/>
      <c r="X1119" s="222"/>
      <c r="Y1119" s="213"/>
      <c r="Z1119" s="213"/>
      <c r="AA1119" s="213"/>
      <c r="AB1119" s="213"/>
      <c r="AC1119" s="213"/>
      <c r="AD1119" s="213"/>
      <c r="AE1119" s="213"/>
      <c r="AF1119" s="213"/>
      <c r="AG1119" s="213" t="s">
        <v>532</v>
      </c>
      <c r="AH1119" s="213">
        <v>0</v>
      </c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ht="22.5" outlineLevel="1" x14ac:dyDescent="0.2">
      <c r="A1120" s="220"/>
      <c r="B1120" s="221"/>
      <c r="C1120" s="261" t="s">
        <v>1875</v>
      </c>
      <c r="D1120" s="259"/>
      <c r="E1120" s="260"/>
      <c r="F1120" s="222"/>
      <c r="G1120" s="222"/>
      <c r="H1120" s="222"/>
      <c r="I1120" s="222"/>
      <c r="J1120" s="222"/>
      <c r="K1120" s="222"/>
      <c r="L1120" s="222"/>
      <c r="M1120" s="222"/>
      <c r="N1120" s="222"/>
      <c r="O1120" s="222"/>
      <c r="P1120" s="222"/>
      <c r="Q1120" s="222"/>
      <c r="R1120" s="222"/>
      <c r="S1120" s="222"/>
      <c r="T1120" s="222"/>
      <c r="U1120" s="222"/>
      <c r="V1120" s="222"/>
      <c r="W1120" s="222"/>
      <c r="X1120" s="222"/>
      <c r="Y1120" s="213"/>
      <c r="Z1120" s="213"/>
      <c r="AA1120" s="213"/>
      <c r="AB1120" s="213"/>
      <c r="AC1120" s="213"/>
      <c r="AD1120" s="213"/>
      <c r="AE1120" s="213"/>
      <c r="AF1120" s="213"/>
      <c r="AG1120" s="213" t="s">
        <v>532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20"/>
      <c r="B1121" s="221"/>
      <c r="C1121" s="261" t="s">
        <v>2963</v>
      </c>
      <c r="D1121" s="259"/>
      <c r="E1121" s="260"/>
      <c r="F1121" s="222"/>
      <c r="G1121" s="222"/>
      <c r="H1121" s="222"/>
      <c r="I1121" s="222"/>
      <c r="J1121" s="222"/>
      <c r="K1121" s="222"/>
      <c r="L1121" s="222"/>
      <c r="M1121" s="222"/>
      <c r="N1121" s="222"/>
      <c r="O1121" s="222"/>
      <c r="P1121" s="222"/>
      <c r="Q1121" s="222"/>
      <c r="R1121" s="222"/>
      <c r="S1121" s="222"/>
      <c r="T1121" s="222"/>
      <c r="U1121" s="222"/>
      <c r="V1121" s="222"/>
      <c r="W1121" s="222"/>
      <c r="X1121" s="222"/>
      <c r="Y1121" s="213"/>
      <c r="Z1121" s="213"/>
      <c r="AA1121" s="213"/>
      <c r="AB1121" s="213"/>
      <c r="AC1121" s="213"/>
      <c r="AD1121" s="213"/>
      <c r="AE1121" s="213"/>
      <c r="AF1121" s="213"/>
      <c r="AG1121" s="213" t="s">
        <v>532</v>
      </c>
      <c r="AH1121" s="213">
        <v>0</v>
      </c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1" x14ac:dyDescent="0.2">
      <c r="A1122" s="220"/>
      <c r="B1122" s="221"/>
      <c r="C1122" s="261" t="s">
        <v>1881</v>
      </c>
      <c r="D1122" s="259"/>
      <c r="E1122" s="260"/>
      <c r="F1122" s="222"/>
      <c r="G1122" s="222"/>
      <c r="H1122" s="222"/>
      <c r="I1122" s="222"/>
      <c r="J1122" s="222"/>
      <c r="K1122" s="222"/>
      <c r="L1122" s="222"/>
      <c r="M1122" s="222"/>
      <c r="N1122" s="222"/>
      <c r="O1122" s="222"/>
      <c r="P1122" s="222"/>
      <c r="Q1122" s="222"/>
      <c r="R1122" s="222"/>
      <c r="S1122" s="222"/>
      <c r="T1122" s="222"/>
      <c r="U1122" s="222"/>
      <c r="V1122" s="222"/>
      <c r="W1122" s="222"/>
      <c r="X1122" s="222"/>
      <c r="Y1122" s="213"/>
      <c r="Z1122" s="213"/>
      <c r="AA1122" s="213"/>
      <c r="AB1122" s="213"/>
      <c r="AC1122" s="213"/>
      <c r="AD1122" s="213"/>
      <c r="AE1122" s="213"/>
      <c r="AF1122" s="213"/>
      <c r="AG1122" s="213" t="s">
        <v>532</v>
      </c>
      <c r="AH1122" s="213">
        <v>0</v>
      </c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1" x14ac:dyDescent="0.2">
      <c r="A1123" s="220"/>
      <c r="B1123" s="221"/>
      <c r="C1123" s="261" t="s">
        <v>1878</v>
      </c>
      <c r="D1123" s="259"/>
      <c r="E1123" s="260"/>
      <c r="F1123" s="222"/>
      <c r="G1123" s="222"/>
      <c r="H1123" s="222"/>
      <c r="I1123" s="222"/>
      <c r="J1123" s="222"/>
      <c r="K1123" s="222"/>
      <c r="L1123" s="222"/>
      <c r="M1123" s="222"/>
      <c r="N1123" s="222"/>
      <c r="O1123" s="222"/>
      <c r="P1123" s="222"/>
      <c r="Q1123" s="222"/>
      <c r="R1123" s="222"/>
      <c r="S1123" s="222"/>
      <c r="T1123" s="222"/>
      <c r="U1123" s="222"/>
      <c r="V1123" s="222"/>
      <c r="W1123" s="222"/>
      <c r="X1123" s="222"/>
      <c r="Y1123" s="213"/>
      <c r="Z1123" s="213"/>
      <c r="AA1123" s="213"/>
      <c r="AB1123" s="213"/>
      <c r="AC1123" s="213"/>
      <c r="AD1123" s="213"/>
      <c r="AE1123" s="213"/>
      <c r="AF1123" s="213"/>
      <c r="AG1123" s="213" t="s">
        <v>532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1" x14ac:dyDescent="0.2">
      <c r="A1124" s="241">
        <v>287</v>
      </c>
      <c r="B1124" s="242" t="s">
        <v>3030</v>
      </c>
      <c r="C1124" s="252" t="s">
        <v>3031</v>
      </c>
      <c r="D1124" s="243" t="s">
        <v>373</v>
      </c>
      <c r="E1124" s="244">
        <v>77</v>
      </c>
      <c r="F1124" s="245"/>
      <c r="G1124" s="246">
        <f>ROUND(E1124*F1124,2)</f>
        <v>0</v>
      </c>
      <c r="H1124" s="245"/>
      <c r="I1124" s="246">
        <f>ROUND(E1124*H1124,2)</f>
        <v>0</v>
      </c>
      <c r="J1124" s="245"/>
      <c r="K1124" s="246">
        <f>ROUND(E1124*J1124,2)</f>
        <v>0</v>
      </c>
      <c r="L1124" s="246">
        <v>21</v>
      </c>
      <c r="M1124" s="246">
        <f>G1124*(1+L1124/100)</f>
        <v>0</v>
      </c>
      <c r="N1124" s="246">
        <v>0</v>
      </c>
      <c r="O1124" s="246">
        <f>ROUND(E1124*N1124,2)</f>
        <v>0</v>
      </c>
      <c r="P1124" s="246">
        <v>2.4E-2</v>
      </c>
      <c r="Q1124" s="246">
        <f>ROUND(E1124*P1124,2)</f>
        <v>1.85</v>
      </c>
      <c r="R1124" s="246"/>
      <c r="S1124" s="246" t="s">
        <v>374</v>
      </c>
      <c r="T1124" s="247" t="s">
        <v>375</v>
      </c>
      <c r="U1124" s="222">
        <v>0</v>
      </c>
      <c r="V1124" s="222">
        <f>ROUND(E1124*U1124,2)</f>
        <v>0</v>
      </c>
      <c r="W1124" s="222"/>
      <c r="X1124" s="222" t="s">
        <v>376</v>
      </c>
      <c r="Y1124" s="213"/>
      <c r="Z1124" s="213"/>
      <c r="AA1124" s="213"/>
      <c r="AB1124" s="213"/>
      <c r="AC1124" s="213"/>
      <c r="AD1124" s="213"/>
      <c r="AE1124" s="213"/>
      <c r="AF1124" s="213"/>
      <c r="AG1124" s="213" t="s">
        <v>561</v>
      </c>
      <c r="AH1124" s="213"/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34">
        <v>288</v>
      </c>
      <c r="B1125" s="235" t="s">
        <v>3032</v>
      </c>
      <c r="C1125" s="253" t="s">
        <v>3033</v>
      </c>
      <c r="D1125" s="236" t="s">
        <v>530</v>
      </c>
      <c r="E1125" s="237">
        <v>1035.0999999999999</v>
      </c>
      <c r="F1125" s="238"/>
      <c r="G1125" s="239">
        <f>ROUND(E1125*F1125,2)</f>
        <v>0</v>
      </c>
      <c r="H1125" s="238"/>
      <c r="I1125" s="239">
        <f>ROUND(E1125*H1125,2)</f>
        <v>0</v>
      </c>
      <c r="J1125" s="238"/>
      <c r="K1125" s="239">
        <f>ROUND(E1125*J1125,2)</f>
        <v>0</v>
      </c>
      <c r="L1125" s="239">
        <v>21</v>
      </c>
      <c r="M1125" s="239">
        <f>G1125*(1+L1125/100)</f>
        <v>0</v>
      </c>
      <c r="N1125" s="239">
        <v>0</v>
      </c>
      <c r="O1125" s="239">
        <f>ROUND(E1125*N1125,2)</f>
        <v>0</v>
      </c>
      <c r="P1125" s="239">
        <v>0</v>
      </c>
      <c r="Q1125" s="239">
        <f>ROUND(E1125*P1125,2)</f>
        <v>0</v>
      </c>
      <c r="R1125" s="239"/>
      <c r="S1125" s="239" t="s">
        <v>374</v>
      </c>
      <c r="T1125" s="240" t="s">
        <v>375</v>
      </c>
      <c r="U1125" s="222">
        <v>0</v>
      </c>
      <c r="V1125" s="222">
        <f>ROUND(E1125*U1125,2)</f>
        <v>0</v>
      </c>
      <c r="W1125" s="222"/>
      <c r="X1125" s="222" t="s">
        <v>376</v>
      </c>
      <c r="Y1125" s="213"/>
      <c r="Z1125" s="213"/>
      <c r="AA1125" s="213"/>
      <c r="AB1125" s="213"/>
      <c r="AC1125" s="213"/>
      <c r="AD1125" s="213"/>
      <c r="AE1125" s="213"/>
      <c r="AF1125" s="213"/>
      <c r="AG1125" s="213" t="s">
        <v>561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1" x14ac:dyDescent="0.2">
      <c r="A1126" s="220"/>
      <c r="B1126" s="221"/>
      <c r="C1126" s="261" t="s">
        <v>1696</v>
      </c>
      <c r="D1126" s="259"/>
      <c r="E1126" s="260"/>
      <c r="F1126" s="222"/>
      <c r="G1126" s="222"/>
      <c r="H1126" s="222"/>
      <c r="I1126" s="222"/>
      <c r="J1126" s="222"/>
      <c r="K1126" s="222"/>
      <c r="L1126" s="222"/>
      <c r="M1126" s="222"/>
      <c r="N1126" s="222"/>
      <c r="O1126" s="222"/>
      <c r="P1126" s="222"/>
      <c r="Q1126" s="222"/>
      <c r="R1126" s="222"/>
      <c r="S1126" s="222"/>
      <c r="T1126" s="222"/>
      <c r="U1126" s="222"/>
      <c r="V1126" s="222"/>
      <c r="W1126" s="222"/>
      <c r="X1126" s="222"/>
      <c r="Y1126" s="213"/>
      <c r="Z1126" s="213"/>
      <c r="AA1126" s="213"/>
      <c r="AB1126" s="213"/>
      <c r="AC1126" s="213"/>
      <c r="AD1126" s="213"/>
      <c r="AE1126" s="213"/>
      <c r="AF1126" s="213"/>
      <c r="AG1126" s="213" t="s">
        <v>532</v>
      </c>
      <c r="AH1126" s="213">
        <v>0</v>
      </c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1" x14ac:dyDescent="0.2">
      <c r="A1127" s="220"/>
      <c r="B1127" s="221"/>
      <c r="C1127" s="261" t="s">
        <v>2159</v>
      </c>
      <c r="D1127" s="259"/>
      <c r="E1127" s="260"/>
      <c r="F1127" s="222"/>
      <c r="G1127" s="222"/>
      <c r="H1127" s="222"/>
      <c r="I1127" s="222"/>
      <c r="J1127" s="222"/>
      <c r="K1127" s="222"/>
      <c r="L1127" s="222"/>
      <c r="M1127" s="222"/>
      <c r="N1127" s="222"/>
      <c r="O1127" s="222"/>
      <c r="P1127" s="222"/>
      <c r="Q1127" s="222"/>
      <c r="R1127" s="222"/>
      <c r="S1127" s="222"/>
      <c r="T1127" s="222"/>
      <c r="U1127" s="222"/>
      <c r="V1127" s="222"/>
      <c r="W1127" s="222"/>
      <c r="X1127" s="222"/>
      <c r="Y1127" s="213"/>
      <c r="Z1127" s="213"/>
      <c r="AA1127" s="213"/>
      <c r="AB1127" s="213"/>
      <c r="AC1127" s="213"/>
      <c r="AD1127" s="213"/>
      <c r="AE1127" s="213"/>
      <c r="AF1127" s="213"/>
      <c r="AG1127" s="213" t="s">
        <v>532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20"/>
      <c r="B1128" s="221"/>
      <c r="C1128" s="261" t="s">
        <v>3034</v>
      </c>
      <c r="D1128" s="259"/>
      <c r="E1128" s="260"/>
      <c r="F1128" s="222"/>
      <c r="G1128" s="222"/>
      <c r="H1128" s="222"/>
      <c r="I1128" s="222"/>
      <c r="J1128" s="222"/>
      <c r="K1128" s="222"/>
      <c r="L1128" s="222"/>
      <c r="M1128" s="222"/>
      <c r="N1128" s="222"/>
      <c r="O1128" s="222"/>
      <c r="P1128" s="222"/>
      <c r="Q1128" s="222"/>
      <c r="R1128" s="222"/>
      <c r="S1128" s="222"/>
      <c r="T1128" s="222"/>
      <c r="U1128" s="222"/>
      <c r="V1128" s="222"/>
      <c r="W1128" s="222"/>
      <c r="X1128" s="222"/>
      <c r="Y1128" s="213"/>
      <c r="Z1128" s="213"/>
      <c r="AA1128" s="213"/>
      <c r="AB1128" s="213"/>
      <c r="AC1128" s="213"/>
      <c r="AD1128" s="213"/>
      <c r="AE1128" s="213"/>
      <c r="AF1128" s="213"/>
      <c r="AG1128" s="213" t="s">
        <v>532</v>
      </c>
      <c r="AH1128" s="213">
        <v>0</v>
      </c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1" x14ac:dyDescent="0.2">
      <c r="A1129" s="220"/>
      <c r="B1129" s="221"/>
      <c r="C1129" s="261" t="s">
        <v>3035</v>
      </c>
      <c r="D1129" s="259"/>
      <c r="E1129" s="260"/>
      <c r="F1129" s="222"/>
      <c r="G1129" s="222"/>
      <c r="H1129" s="222"/>
      <c r="I1129" s="222"/>
      <c r="J1129" s="222"/>
      <c r="K1129" s="222"/>
      <c r="L1129" s="222"/>
      <c r="M1129" s="222"/>
      <c r="N1129" s="222"/>
      <c r="O1129" s="222"/>
      <c r="P1129" s="222"/>
      <c r="Q1129" s="222"/>
      <c r="R1129" s="222"/>
      <c r="S1129" s="222"/>
      <c r="T1129" s="222"/>
      <c r="U1129" s="222"/>
      <c r="V1129" s="222"/>
      <c r="W1129" s="222"/>
      <c r="X1129" s="222"/>
      <c r="Y1129" s="213"/>
      <c r="Z1129" s="213"/>
      <c r="AA1129" s="213"/>
      <c r="AB1129" s="213"/>
      <c r="AC1129" s="213"/>
      <c r="AD1129" s="213"/>
      <c r="AE1129" s="213"/>
      <c r="AF1129" s="213"/>
      <c r="AG1129" s="213" t="s">
        <v>532</v>
      </c>
      <c r="AH1129" s="213">
        <v>0</v>
      </c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1" x14ac:dyDescent="0.2">
      <c r="A1130" s="220"/>
      <c r="B1130" s="221"/>
      <c r="C1130" s="261" t="s">
        <v>3036</v>
      </c>
      <c r="D1130" s="259"/>
      <c r="E1130" s="260"/>
      <c r="F1130" s="222"/>
      <c r="G1130" s="222"/>
      <c r="H1130" s="222"/>
      <c r="I1130" s="222"/>
      <c r="J1130" s="222"/>
      <c r="K1130" s="222"/>
      <c r="L1130" s="222"/>
      <c r="M1130" s="222"/>
      <c r="N1130" s="222"/>
      <c r="O1130" s="222"/>
      <c r="P1130" s="222"/>
      <c r="Q1130" s="222"/>
      <c r="R1130" s="222"/>
      <c r="S1130" s="222"/>
      <c r="T1130" s="222"/>
      <c r="U1130" s="222"/>
      <c r="V1130" s="222"/>
      <c r="W1130" s="222"/>
      <c r="X1130" s="222"/>
      <c r="Y1130" s="213"/>
      <c r="Z1130" s="213"/>
      <c r="AA1130" s="213"/>
      <c r="AB1130" s="213"/>
      <c r="AC1130" s="213"/>
      <c r="AD1130" s="213"/>
      <c r="AE1130" s="213"/>
      <c r="AF1130" s="213"/>
      <c r="AG1130" s="213" t="s">
        <v>532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1" x14ac:dyDescent="0.2">
      <c r="A1131" s="220"/>
      <c r="B1131" s="221"/>
      <c r="C1131" s="261" t="s">
        <v>3037</v>
      </c>
      <c r="D1131" s="259"/>
      <c r="E1131" s="260"/>
      <c r="F1131" s="222"/>
      <c r="G1131" s="222"/>
      <c r="H1131" s="222"/>
      <c r="I1131" s="222"/>
      <c r="J1131" s="222"/>
      <c r="K1131" s="222"/>
      <c r="L1131" s="222"/>
      <c r="M1131" s="222"/>
      <c r="N1131" s="222"/>
      <c r="O1131" s="222"/>
      <c r="P1131" s="222"/>
      <c r="Q1131" s="222"/>
      <c r="R1131" s="222"/>
      <c r="S1131" s="222"/>
      <c r="T1131" s="222"/>
      <c r="U1131" s="222"/>
      <c r="V1131" s="222"/>
      <c r="W1131" s="222"/>
      <c r="X1131" s="222"/>
      <c r="Y1131" s="213"/>
      <c r="Z1131" s="213"/>
      <c r="AA1131" s="213"/>
      <c r="AB1131" s="213"/>
      <c r="AC1131" s="213"/>
      <c r="AD1131" s="213"/>
      <c r="AE1131" s="213"/>
      <c r="AF1131" s="213"/>
      <c r="AG1131" s="213" t="s">
        <v>532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1" x14ac:dyDescent="0.2">
      <c r="A1132" s="220"/>
      <c r="B1132" s="221"/>
      <c r="C1132" s="261" t="s">
        <v>3038</v>
      </c>
      <c r="D1132" s="259"/>
      <c r="E1132" s="260">
        <v>1035.0999999999999</v>
      </c>
      <c r="F1132" s="222"/>
      <c r="G1132" s="222"/>
      <c r="H1132" s="222"/>
      <c r="I1132" s="222"/>
      <c r="J1132" s="222"/>
      <c r="K1132" s="222"/>
      <c r="L1132" s="222"/>
      <c r="M1132" s="222"/>
      <c r="N1132" s="222"/>
      <c r="O1132" s="222"/>
      <c r="P1132" s="222"/>
      <c r="Q1132" s="222"/>
      <c r="R1132" s="222"/>
      <c r="S1132" s="222"/>
      <c r="T1132" s="222"/>
      <c r="U1132" s="222"/>
      <c r="V1132" s="222"/>
      <c r="W1132" s="222"/>
      <c r="X1132" s="222"/>
      <c r="Y1132" s="213"/>
      <c r="Z1132" s="213"/>
      <c r="AA1132" s="213"/>
      <c r="AB1132" s="213"/>
      <c r="AC1132" s="213"/>
      <c r="AD1132" s="213"/>
      <c r="AE1132" s="213"/>
      <c r="AF1132" s="213"/>
      <c r="AG1132" s="213" t="s">
        <v>532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41">
        <v>289</v>
      </c>
      <c r="B1133" s="242" t="s">
        <v>3039</v>
      </c>
      <c r="C1133" s="252" t="s">
        <v>3040</v>
      </c>
      <c r="D1133" s="243" t="s">
        <v>0</v>
      </c>
      <c r="E1133" s="244">
        <v>13101.350399999999</v>
      </c>
      <c r="F1133" s="245"/>
      <c r="G1133" s="246">
        <f>ROUND(E1133*F1133,2)</f>
        <v>0</v>
      </c>
      <c r="H1133" s="245"/>
      <c r="I1133" s="246">
        <f>ROUND(E1133*H1133,2)</f>
        <v>0</v>
      </c>
      <c r="J1133" s="245"/>
      <c r="K1133" s="246">
        <f>ROUND(E1133*J1133,2)</f>
        <v>0</v>
      </c>
      <c r="L1133" s="246">
        <v>21</v>
      </c>
      <c r="M1133" s="246">
        <f>G1133*(1+L1133/100)</f>
        <v>0</v>
      </c>
      <c r="N1133" s="246">
        <v>0</v>
      </c>
      <c r="O1133" s="246">
        <f>ROUND(E1133*N1133,2)</f>
        <v>0</v>
      </c>
      <c r="P1133" s="246">
        <v>0</v>
      </c>
      <c r="Q1133" s="246">
        <f>ROUND(E1133*P1133,2)</f>
        <v>0</v>
      </c>
      <c r="R1133" s="246"/>
      <c r="S1133" s="246" t="s">
        <v>374</v>
      </c>
      <c r="T1133" s="247" t="s">
        <v>375</v>
      </c>
      <c r="U1133" s="222">
        <v>0</v>
      </c>
      <c r="V1133" s="222">
        <f>ROUND(E1133*U1133,2)</f>
        <v>0</v>
      </c>
      <c r="W1133" s="222"/>
      <c r="X1133" s="222" t="s">
        <v>376</v>
      </c>
      <c r="Y1133" s="213"/>
      <c r="Z1133" s="213"/>
      <c r="AA1133" s="213"/>
      <c r="AB1133" s="213"/>
      <c r="AC1133" s="213"/>
      <c r="AD1133" s="213"/>
      <c r="AE1133" s="213"/>
      <c r="AF1133" s="213"/>
      <c r="AG1133" s="213" t="s">
        <v>561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x14ac:dyDescent="0.2">
      <c r="A1134" s="224" t="s">
        <v>368</v>
      </c>
      <c r="B1134" s="225" t="s">
        <v>321</v>
      </c>
      <c r="C1134" s="251" t="s">
        <v>322</v>
      </c>
      <c r="D1134" s="226"/>
      <c r="E1134" s="227"/>
      <c r="F1134" s="228"/>
      <c r="G1134" s="228">
        <f>SUMIF(AG1135:AG1247,"&lt;&gt;NOR",G1135:G1247)</f>
        <v>0</v>
      </c>
      <c r="H1134" s="228"/>
      <c r="I1134" s="228">
        <f>SUM(I1135:I1247)</f>
        <v>0</v>
      </c>
      <c r="J1134" s="228"/>
      <c r="K1134" s="228">
        <f>SUM(K1135:K1247)</f>
        <v>0</v>
      </c>
      <c r="L1134" s="228"/>
      <c r="M1134" s="228">
        <f>SUM(M1135:M1247)</f>
        <v>0</v>
      </c>
      <c r="N1134" s="228"/>
      <c r="O1134" s="228">
        <f>SUM(O1135:O1247)</f>
        <v>0</v>
      </c>
      <c r="P1134" s="228"/>
      <c r="Q1134" s="228">
        <f>SUM(Q1135:Q1247)</f>
        <v>0</v>
      </c>
      <c r="R1134" s="228"/>
      <c r="S1134" s="228"/>
      <c r="T1134" s="229"/>
      <c r="U1134" s="223"/>
      <c r="V1134" s="223">
        <f>SUM(V1135:V1247)</f>
        <v>0</v>
      </c>
      <c r="W1134" s="223"/>
      <c r="X1134" s="223"/>
      <c r="AG1134" t="s">
        <v>370</v>
      </c>
    </row>
    <row r="1135" spans="1:60" ht="22.5" outlineLevel="1" x14ac:dyDescent="0.2">
      <c r="A1135" s="234">
        <v>290</v>
      </c>
      <c r="B1135" s="235" t="s">
        <v>3041</v>
      </c>
      <c r="C1135" s="253" t="s">
        <v>3042</v>
      </c>
      <c r="D1135" s="236" t="s">
        <v>901</v>
      </c>
      <c r="E1135" s="237">
        <v>1</v>
      </c>
      <c r="F1135" s="238"/>
      <c r="G1135" s="239">
        <f>ROUND(E1135*F1135,2)</f>
        <v>0</v>
      </c>
      <c r="H1135" s="238"/>
      <c r="I1135" s="239">
        <f>ROUND(E1135*H1135,2)</f>
        <v>0</v>
      </c>
      <c r="J1135" s="238"/>
      <c r="K1135" s="239">
        <f>ROUND(E1135*J1135,2)</f>
        <v>0</v>
      </c>
      <c r="L1135" s="239">
        <v>21</v>
      </c>
      <c r="M1135" s="239">
        <f>G1135*(1+L1135/100)</f>
        <v>0</v>
      </c>
      <c r="N1135" s="239">
        <v>0</v>
      </c>
      <c r="O1135" s="239">
        <f>ROUND(E1135*N1135,2)</f>
        <v>0</v>
      </c>
      <c r="P1135" s="239">
        <v>0</v>
      </c>
      <c r="Q1135" s="239">
        <f>ROUND(E1135*P1135,2)</f>
        <v>0</v>
      </c>
      <c r="R1135" s="239"/>
      <c r="S1135" s="239" t="s">
        <v>374</v>
      </c>
      <c r="T1135" s="240" t="s">
        <v>375</v>
      </c>
      <c r="U1135" s="222">
        <v>0</v>
      </c>
      <c r="V1135" s="222">
        <f>ROUND(E1135*U1135,2)</f>
        <v>0</v>
      </c>
      <c r="W1135" s="222"/>
      <c r="X1135" s="222" t="s">
        <v>376</v>
      </c>
      <c r="Y1135" s="213"/>
      <c r="Z1135" s="213"/>
      <c r="AA1135" s="213"/>
      <c r="AB1135" s="213"/>
      <c r="AC1135" s="213"/>
      <c r="AD1135" s="213"/>
      <c r="AE1135" s="213"/>
      <c r="AF1135" s="213"/>
      <c r="AG1135" s="213" t="s">
        <v>561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ht="22.5" outlineLevel="1" x14ac:dyDescent="0.2">
      <c r="A1136" s="220"/>
      <c r="B1136" s="221"/>
      <c r="C1136" s="261" t="s">
        <v>1874</v>
      </c>
      <c r="D1136" s="259"/>
      <c r="E1136" s="260"/>
      <c r="F1136" s="222"/>
      <c r="G1136" s="222"/>
      <c r="H1136" s="222"/>
      <c r="I1136" s="222"/>
      <c r="J1136" s="222"/>
      <c r="K1136" s="222"/>
      <c r="L1136" s="222"/>
      <c r="M1136" s="222"/>
      <c r="N1136" s="222"/>
      <c r="O1136" s="222"/>
      <c r="P1136" s="222"/>
      <c r="Q1136" s="222"/>
      <c r="R1136" s="222"/>
      <c r="S1136" s="222"/>
      <c r="T1136" s="222"/>
      <c r="U1136" s="222"/>
      <c r="V1136" s="222"/>
      <c r="W1136" s="222"/>
      <c r="X1136" s="222"/>
      <c r="Y1136" s="213"/>
      <c r="Z1136" s="213"/>
      <c r="AA1136" s="213"/>
      <c r="AB1136" s="213"/>
      <c r="AC1136" s="213"/>
      <c r="AD1136" s="213"/>
      <c r="AE1136" s="213"/>
      <c r="AF1136" s="213"/>
      <c r="AG1136" s="213" t="s">
        <v>532</v>
      </c>
      <c r="AH1136" s="213">
        <v>0</v>
      </c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ht="22.5" outlineLevel="1" x14ac:dyDescent="0.2">
      <c r="A1137" s="220"/>
      <c r="B1137" s="221"/>
      <c r="C1137" s="261" t="s">
        <v>1875</v>
      </c>
      <c r="D1137" s="259"/>
      <c r="E1137" s="260"/>
      <c r="F1137" s="222"/>
      <c r="G1137" s="222"/>
      <c r="H1137" s="222"/>
      <c r="I1137" s="222"/>
      <c r="J1137" s="222"/>
      <c r="K1137" s="222"/>
      <c r="L1137" s="222"/>
      <c r="M1137" s="222"/>
      <c r="N1137" s="222"/>
      <c r="O1137" s="222"/>
      <c r="P1137" s="222"/>
      <c r="Q1137" s="222"/>
      <c r="R1137" s="222"/>
      <c r="S1137" s="222"/>
      <c r="T1137" s="222"/>
      <c r="U1137" s="222"/>
      <c r="V1137" s="222"/>
      <c r="W1137" s="222"/>
      <c r="X1137" s="222"/>
      <c r="Y1137" s="213"/>
      <c r="Z1137" s="213"/>
      <c r="AA1137" s="213"/>
      <c r="AB1137" s="213"/>
      <c r="AC1137" s="213"/>
      <c r="AD1137" s="213"/>
      <c r="AE1137" s="213"/>
      <c r="AF1137" s="213"/>
      <c r="AG1137" s="213" t="s">
        <v>532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20"/>
      <c r="B1138" s="221"/>
      <c r="C1138" s="261" t="s">
        <v>3043</v>
      </c>
      <c r="D1138" s="259"/>
      <c r="E1138" s="260"/>
      <c r="F1138" s="222"/>
      <c r="G1138" s="222"/>
      <c r="H1138" s="222"/>
      <c r="I1138" s="222"/>
      <c r="J1138" s="222"/>
      <c r="K1138" s="222"/>
      <c r="L1138" s="222"/>
      <c r="M1138" s="222"/>
      <c r="N1138" s="222"/>
      <c r="O1138" s="222"/>
      <c r="P1138" s="222"/>
      <c r="Q1138" s="222"/>
      <c r="R1138" s="222"/>
      <c r="S1138" s="222"/>
      <c r="T1138" s="222"/>
      <c r="U1138" s="222"/>
      <c r="V1138" s="222"/>
      <c r="W1138" s="222"/>
      <c r="X1138" s="222"/>
      <c r="Y1138" s="213"/>
      <c r="Z1138" s="213"/>
      <c r="AA1138" s="213"/>
      <c r="AB1138" s="213"/>
      <c r="AC1138" s="213"/>
      <c r="AD1138" s="213"/>
      <c r="AE1138" s="213"/>
      <c r="AF1138" s="213"/>
      <c r="AG1138" s="213" t="s">
        <v>532</v>
      </c>
      <c r="AH1138" s="213">
        <v>0</v>
      </c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1" x14ac:dyDescent="0.2">
      <c r="A1139" s="220"/>
      <c r="B1139" s="221"/>
      <c r="C1139" s="261" t="s">
        <v>2953</v>
      </c>
      <c r="D1139" s="259"/>
      <c r="E1139" s="260"/>
      <c r="F1139" s="222"/>
      <c r="G1139" s="222"/>
      <c r="H1139" s="222"/>
      <c r="I1139" s="222"/>
      <c r="J1139" s="222"/>
      <c r="K1139" s="222"/>
      <c r="L1139" s="222"/>
      <c r="M1139" s="222"/>
      <c r="N1139" s="222"/>
      <c r="O1139" s="222"/>
      <c r="P1139" s="222"/>
      <c r="Q1139" s="222"/>
      <c r="R1139" s="222"/>
      <c r="S1139" s="222"/>
      <c r="T1139" s="222"/>
      <c r="U1139" s="222"/>
      <c r="V1139" s="222"/>
      <c r="W1139" s="222"/>
      <c r="X1139" s="222"/>
      <c r="Y1139" s="213"/>
      <c r="Z1139" s="213"/>
      <c r="AA1139" s="213"/>
      <c r="AB1139" s="213"/>
      <c r="AC1139" s="213"/>
      <c r="AD1139" s="213"/>
      <c r="AE1139" s="213"/>
      <c r="AF1139" s="213"/>
      <c r="AG1139" s="213" t="s">
        <v>532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20"/>
      <c r="B1140" s="221"/>
      <c r="C1140" s="261" t="s">
        <v>244</v>
      </c>
      <c r="D1140" s="259"/>
      <c r="E1140" s="260">
        <v>1</v>
      </c>
      <c r="F1140" s="222"/>
      <c r="G1140" s="222"/>
      <c r="H1140" s="222"/>
      <c r="I1140" s="222"/>
      <c r="J1140" s="222"/>
      <c r="K1140" s="222"/>
      <c r="L1140" s="222"/>
      <c r="M1140" s="222"/>
      <c r="N1140" s="222"/>
      <c r="O1140" s="222"/>
      <c r="P1140" s="222"/>
      <c r="Q1140" s="222"/>
      <c r="R1140" s="222"/>
      <c r="S1140" s="222"/>
      <c r="T1140" s="222"/>
      <c r="U1140" s="222"/>
      <c r="V1140" s="222"/>
      <c r="W1140" s="222"/>
      <c r="X1140" s="222"/>
      <c r="Y1140" s="213"/>
      <c r="Z1140" s="213"/>
      <c r="AA1140" s="213"/>
      <c r="AB1140" s="213"/>
      <c r="AC1140" s="213"/>
      <c r="AD1140" s="213"/>
      <c r="AE1140" s="213"/>
      <c r="AF1140" s="213"/>
      <c r="AG1140" s="213" t="s">
        <v>532</v>
      </c>
      <c r="AH1140" s="213">
        <v>0</v>
      </c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1" x14ac:dyDescent="0.2">
      <c r="A1141" s="241">
        <v>291</v>
      </c>
      <c r="B1141" s="242" t="s">
        <v>3044</v>
      </c>
      <c r="C1141" s="252" t="s">
        <v>2775</v>
      </c>
      <c r="D1141" s="243" t="s">
        <v>901</v>
      </c>
      <c r="E1141" s="244">
        <v>0</v>
      </c>
      <c r="F1141" s="245"/>
      <c r="G1141" s="246">
        <f>ROUND(E1141*F1141,2)</f>
        <v>0</v>
      </c>
      <c r="H1141" s="245"/>
      <c r="I1141" s="246">
        <f>ROUND(E1141*H1141,2)</f>
        <v>0</v>
      </c>
      <c r="J1141" s="245"/>
      <c r="K1141" s="246">
        <f>ROUND(E1141*J1141,2)</f>
        <v>0</v>
      </c>
      <c r="L1141" s="246">
        <v>21</v>
      </c>
      <c r="M1141" s="246">
        <f>G1141*(1+L1141/100)</f>
        <v>0</v>
      </c>
      <c r="N1141" s="246">
        <v>0</v>
      </c>
      <c r="O1141" s="246">
        <f>ROUND(E1141*N1141,2)</f>
        <v>0</v>
      </c>
      <c r="P1141" s="246">
        <v>0</v>
      </c>
      <c r="Q1141" s="246">
        <f>ROUND(E1141*P1141,2)</f>
        <v>0</v>
      </c>
      <c r="R1141" s="246"/>
      <c r="S1141" s="246" t="s">
        <v>374</v>
      </c>
      <c r="T1141" s="247" t="s">
        <v>375</v>
      </c>
      <c r="U1141" s="222">
        <v>0</v>
      </c>
      <c r="V1141" s="222">
        <f>ROUND(E1141*U1141,2)</f>
        <v>0</v>
      </c>
      <c r="W1141" s="222"/>
      <c r="X1141" s="222" t="s">
        <v>376</v>
      </c>
      <c r="Y1141" s="213"/>
      <c r="Z1141" s="213"/>
      <c r="AA1141" s="213"/>
      <c r="AB1141" s="213"/>
      <c r="AC1141" s="213"/>
      <c r="AD1141" s="213"/>
      <c r="AE1141" s="213"/>
      <c r="AF1141" s="213"/>
      <c r="AG1141" s="213" t="s">
        <v>561</v>
      </c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ht="22.5" outlineLevel="1" x14ac:dyDescent="0.2">
      <c r="A1142" s="234">
        <v>292</v>
      </c>
      <c r="B1142" s="235" t="s">
        <v>3045</v>
      </c>
      <c r="C1142" s="253" t="s">
        <v>3046</v>
      </c>
      <c r="D1142" s="236" t="s">
        <v>901</v>
      </c>
      <c r="E1142" s="237">
        <v>1</v>
      </c>
      <c r="F1142" s="238"/>
      <c r="G1142" s="239">
        <f>ROUND(E1142*F1142,2)</f>
        <v>0</v>
      </c>
      <c r="H1142" s="238"/>
      <c r="I1142" s="239">
        <f>ROUND(E1142*H1142,2)</f>
        <v>0</v>
      </c>
      <c r="J1142" s="238"/>
      <c r="K1142" s="239">
        <f>ROUND(E1142*J1142,2)</f>
        <v>0</v>
      </c>
      <c r="L1142" s="239">
        <v>21</v>
      </c>
      <c r="M1142" s="239">
        <f>G1142*(1+L1142/100)</f>
        <v>0</v>
      </c>
      <c r="N1142" s="239">
        <v>0</v>
      </c>
      <c r="O1142" s="239">
        <f>ROUND(E1142*N1142,2)</f>
        <v>0</v>
      </c>
      <c r="P1142" s="239">
        <v>0</v>
      </c>
      <c r="Q1142" s="239">
        <f>ROUND(E1142*P1142,2)</f>
        <v>0</v>
      </c>
      <c r="R1142" s="239"/>
      <c r="S1142" s="239" t="s">
        <v>374</v>
      </c>
      <c r="T1142" s="240" t="s">
        <v>375</v>
      </c>
      <c r="U1142" s="222">
        <v>0</v>
      </c>
      <c r="V1142" s="222">
        <f>ROUND(E1142*U1142,2)</f>
        <v>0</v>
      </c>
      <c r="W1142" s="222"/>
      <c r="X1142" s="222" t="s">
        <v>376</v>
      </c>
      <c r="Y1142" s="213"/>
      <c r="Z1142" s="213"/>
      <c r="AA1142" s="213"/>
      <c r="AB1142" s="213"/>
      <c r="AC1142" s="213"/>
      <c r="AD1142" s="213"/>
      <c r="AE1142" s="213"/>
      <c r="AF1142" s="213"/>
      <c r="AG1142" s="213" t="s">
        <v>561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ht="22.5" outlineLevel="1" x14ac:dyDescent="0.2">
      <c r="A1143" s="220"/>
      <c r="B1143" s="221"/>
      <c r="C1143" s="261" t="s">
        <v>1874</v>
      </c>
      <c r="D1143" s="259"/>
      <c r="E1143" s="260"/>
      <c r="F1143" s="222"/>
      <c r="G1143" s="222"/>
      <c r="H1143" s="222"/>
      <c r="I1143" s="222"/>
      <c r="J1143" s="222"/>
      <c r="K1143" s="222"/>
      <c r="L1143" s="222"/>
      <c r="M1143" s="222"/>
      <c r="N1143" s="222"/>
      <c r="O1143" s="222"/>
      <c r="P1143" s="222"/>
      <c r="Q1143" s="222"/>
      <c r="R1143" s="222"/>
      <c r="S1143" s="222"/>
      <c r="T1143" s="222"/>
      <c r="U1143" s="222"/>
      <c r="V1143" s="222"/>
      <c r="W1143" s="222"/>
      <c r="X1143" s="222"/>
      <c r="Y1143" s="213"/>
      <c r="Z1143" s="213"/>
      <c r="AA1143" s="213"/>
      <c r="AB1143" s="213"/>
      <c r="AC1143" s="213"/>
      <c r="AD1143" s="213"/>
      <c r="AE1143" s="213"/>
      <c r="AF1143" s="213"/>
      <c r="AG1143" s="213" t="s">
        <v>532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ht="22.5" outlineLevel="1" x14ac:dyDescent="0.2">
      <c r="A1144" s="220"/>
      <c r="B1144" s="221"/>
      <c r="C1144" s="261" t="s">
        <v>1875</v>
      </c>
      <c r="D1144" s="259"/>
      <c r="E1144" s="260"/>
      <c r="F1144" s="222"/>
      <c r="G1144" s="222"/>
      <c r="H1144" s="222"/>
      <c r="I1144" s="222"/>
      <c r="J1144" s="222"/>
      <c r="K1144" s="222"/>
      <c r="L1144" s="222"/>
      <c r="M1144" s="222"/>
      <c r="N1144" s="222"/>
      <c r="O1144" s="222"/>
      <c r="P1144" s="222"/>
      <c r="Q1144" s="222"/>
      <c r="R1144" s="222"/>
      <c r="S1144" s="222"/>
      <c r="T1144" s="222"/>
      <c r="U1144" s="222"/>
      <c r="V1144" s="222"/>
      <c r="W1144" s="222"/>
      <c r="X1144" s="222"/>
      <c r="Y1144" s="213"/>
      <c r="Z1144" s="213"/>
      <c r="AA1144" s="213"/>
      <c r="AB1144" s="213"/>
      <c r="AC1144" s="213"/>
      <c r="AD1144" s="213"/>
      <c r="AE1144" s="213"/>
      <c r="AF1144" s="213"/>
      <c r="AG1144" s="213" t="s">
        <v>532</v>
      </c>
      <c r="AH1144" s="213">
        <v>0</v>
      </c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1" x14ac:dyDescent="0.2">
      <c r="A1145" s="220"/>
      <c r="B1145" s="221"/>
      <c r="C1145" s="261" t="s">
        <v>3043</v>
      </c>
      <c r="D1145" s="259"/>
      <c r="E1145" s="260"/>
      <c r="F1145" s="222"/>
      <c r="G1145" s="222"/>
      <c r="H1145" s="222"/>
      <c r="I1145" s="222"/>
      <c r="J1145" s="222"/>
      <c r="K1145" s="222"/>
      <c r="L1145" s="222"/>
      <c r="M1145" s="222"/>
      <c r="N1145" s="222"/>
      <c r="O1145" s="222"/>
      <c r="P1145" s="222"/>
      <c r="Q1145" s="222"/>
      <c r="R1145" s="222"/>
      <c r="S1145" s="222"/>
      <c r="T1145" s="222"/>
      <c r="U1145" s="222"/>
      <c r="V1145" s="222"/>
      <c r="W1145" s="222"/>
      <c r="X1145" s="222"/>
      <c r="Y1145" s="213"/>
      <c r="Z1145" s="213"/>
      <c r="AA1145" s="213"/>
      <c r="AB1145" s="213"/>
      <c r="AC1145" s="213"/>
      <c r="AD1145" s="213"/>
      <c r="AE1145" s="213"/>
      <c r="AF1145" s="213"/>
      <c r="AG1145" s="213" t="s">
        <v>532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1" x14ac:dyDescent="0.2">
      <c r="A1146" s="220"/>
      <c r="B1146" s="221"/>
      <c r="C1146" s="261" t="s">
        <v>2953</v>
      </c>
      <c r="D1146" s="259"/>
      <c r="E1146" s="260"/>
      <c r="F1146" s="222"/>
      <c r="G1146" s="222"/>
      <c r="H1146" s="222"/>
      <c r="I1146" s="222"/>
      <c r="J1146" s="222"/>
      <c r="K1146" s="222"/>
      <c r="L1146" s="222"/>
      <c r="M1146" s="222"/>
      <c r="N1146" s="222"/>
      <c r="O1146" s="222"/>
      <c r="P1146" s="222"/>
      <c r="Q1146" s="222"/>
      <c r="R1146" s="222"/>
      <c r="S1146" s="222"/>
      <c r="T1146" s="222"/>
      <c r="U1146" s="222"/>
      <c r="V1146" s="222"/>
      <c r="W1146" s="222"/>
      <c r="X1146" s="222"/>
      <c r="Y1146" s="213"/>
      <c r="Z1146" s="213"/>
      <c r="AA1146" s="213"/>
      <c r="AB1146" s="213"/>
      <c r="AC1146" s="213"/>
      <c r="AD1146" s="213"/>
      <c r="AE1146" s="213"/>
      <c r="AF1146" s="213"/>
      <c r="AG1146" s="213" t="s">
        <v>532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1" x14ac:dyDescent="0.2">
      <c r="A1147" s="220"/>
      <c r="B1147" s="221"/>
      <c r="C1147" s="261" t="s">
        <v>244</v>
      </c>
      <c r="D1147" s="259"/>
      <c r="E1147" s="260">
        <v>1</v>
      </c>
      <c r="F1147" s="222"/>
      <c r="G1147" s="222"/>
      <c r="H1147" s="222"/>
      <c r="I1147" s="222"/>
      <c r="J1147" s="222"/>
      <c r="K1147" s="222"/>
      <c r="L1147" s="222"/>
      <c r="M1147" s="222"/>
      <c r="N1147" s="222"/>
      <c r="O1147" s="222"/>
      <c r="P1147" s="222"/>
      <c r="Q1147" s="222"/>
      <c r="R1147" s="222"/>
      <c r="S1147" s="222"/>
      <c r="T1147" s="222"/>
      <c r="U1147" s="222"/>
      <c r="V1147" s="222"/>
      <c r="W1147" s="222"/>
      <c r="X1147" s="222"/>
      <c r="Y1147" s="213"/>
      <c r="Z1147" s="213"/>
      <c r="AA1147" s="213"/>
      <c r="AB1147" s="213"/>
      <c r="AC1147" s="213"/>
      <c r="AD1147" s="213"/>
      <c r="AE1147" s="213"/>
      <c r="AF1147" s="213"/>
      <c r="AG1147" s="213" t="s">
        <v>532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ht="22.5" outlineLevel="1" x14ac:dyDescent="0.2">
      <c r="A1148" s="234">
        <v>293</v>
      </c>
      <c r="B1148" s="235" t="s">
        <v>3047</v>
      </c>
      <c r="C1148" s="253" t="s">
        <v>3048</v>
      </c>
      <c r="D1148" s="236" t="s">
        <v>901</v>
      </c>
      <c r="E1148" s="237">
        <v>1</v>
      </c>
      <c r="F1148" s="238"/>
      <c r="G1148" s="239">
        <f>ROUND(E1148*F1148,2)</f>
        <v>0</v>
      </c>
      <c r="H1148" s="238"/>
      <c r="I1148" s="239">
        <f>ROUND(E1148*H1148,2)</f>
        <v>0</v>
      </c>
      <c r="J1148" s="238"/>
      <c r="K1148" s="239">
        <f>ROUND(E1148*J1148,2)</f>
        <v>0</v>
      </c>
      <c r="L1148" s="239">
        <v>21</v>
      </c>
      <c r="M1148" s="239">
        <f>G1148*(1+L1148/100)</f>
        <v>0</v>
      </c>
      <c r="N1148" s="239">
        <v>0</v>
      </c>
      <c r="O1148" s="239">
        <f>ROUND(E1148*N1148,2)</f>
        <v>0</v>
      </c>
      <c r="P1148" s="239">
        <v>0</v>
      </c>
      <c r="Q1148" s="239">
        <f>ROUND(E1148*P1148,2)</f>
        <v>0</v>
      </c>
      <c r="R1148" s="239"/>
      <c r="S1148" s="239" t="s">
        <v>374</v>
      </c>
      <c r="T1148" s="240" t="s">
        <v>375</v>
      </c>
      <c r="U1148" s="222">
        <v>0</v>
      </c>
      <c r="V1148" s="222">
        <f>ROUND(E1148*U1148,2)</f>
        <v>0</v>
      </c>
      <c r="W1148" s="222"/>
      <c r="X1148" s="222" t="s">
        <v>376</v>
      </c>
      <c r="Y1148" s="213"/>
      <c r="Z1148" s="213"/>
      <c r="AA1148" s="213"/>
      <c r="AB1148" s="213"/>
      <c r="AC1148" s="213"/>
      <c r="AD1148" s="213"/>
      <c r="AE1148" s="213"/>
      <c r="AF1148" s="213"/>
      <c r="AG1148" s="213" t="s">
        <v>561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ht="22.5" outlineLevel="1" x14ac:dyDescent="0.2">
      <c r="A1149" s="220"/>
      <c r="B1149" s="221"/>
      <c r="C1149" s="261" t="s">
        <v>1874</v>
      </c>
      <c r="D1149" s="259"/>
      <c r="E1149" s="260"/>
      <c r="F1149" s="222"/>
      <c r="G1149" s="222"/>
      <c r="H1149" s="222"/>
      <c r="I1149" s="222"/>
      <c r="J1149" s="222"/>
      <c r="K1149" s="222"/>
      <c r="L1149" s="222"/>
      <c r="M1149" s="222"/>
      <c r="N1149" s="222"/>
      <c r="O1149" s="222"/>
      <c r="P1149" s="222"/>
      <c r="Q1149" s="222"/>
      <c r="R1149" s="222"/>
      <c r="S1149" s="222"/>
      <c r="T1149" s="222"/>
      <c r="U1149" s="222"/>
      <c r="V1149" s="222"/>
      <c r="W1149" s="222"/>
      <c r="X1149" s="222"/>
      <c r="Y1149" s="213"/>
      <c r="Z1149" s="213"/>
      <c r="AA1149" s="213"/>
      <c r="AB1149" s="213"/>
      <c r="AC1149" s="213"/>
      <c r="AD1149" s="213"/>
      <c r="AE1149" s="213"/>
      <c r="AF1149" s="213"/>
      <c r="AG1149" s="213" t="s">
        <v>532</v>
      </c>
      <c r="AH1149" s="213">
        <v>0</v>
      </c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ht="22.5" outlineLevel="1" x14ac:dyDescent="0.2">
      <c r="A1150" s="220"/>
      <c r="B1150" s="221"/>
      <c r="C1150" s="261" t="s">
        <v>1875</v>
      </c>
      <c r="D1150" s="259"/>
      <c r="E1150" s="260"/>
      <c r="F1150" s="222"/>
      <c r="G1150" s="222"/>
      <c r="H1150" s="222"/>
      <c r="I1150" s="222"/>
      <c r="J1150" s="222"/>
      <c r="K1150" s="222"/>
      <c r="L1150" s="222"/>
      <c r="M1150" s="222"/>
      <c r="N1150" s="222"/>
      <c r="O1150" s="222"/>
      <c r="P1150" s="222"/>
      <c r="Q1150" s="222"/>
      <c r="R1150" s="222"/>
      <c r="S1150" s="222"/>
      <c r="T1150" s="222"/>
      <c r="U1150" s="222"/>
      <c r="V1150" s="222"/>
      <c r="W1150" s="222"/>
      <c r="X1150" s="222"/>
      <c r="Y1150" s="213"/>
      <c r="Z1150" s="213"/>
      <c r="AA1150" s="213"/>
      <c r="AB1150" s="213"/>
      <c r="AC1150" s="213"/>
      <c r="AD1150" s="213"/>
      <c r="AE1150" s="213"/>
      <c r="AF1150" s="213"/>
      <c r="AG1150" s="213" t="s">
        <v>532</v>
      </c>
      <c r="AH1150" s="213">
        <v>0</v>
      </c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20"/>
      <c r="B1151" s="221"/>
      <c r="C1151" s="261" t="s">
        <v>3043</v>
      </c>
      <c r="D1151" s="259"/>
      <c r="E1151" s="260"/>
      <c r="F1151" s="222"/>
      <c r="G1151" s="222"/>
      <c r="H1151" s="222"/>
      <c r="I1151" s="222"/>
      <c r="J1151" s="222"/>
      <c r="K1151" s="222"/>
      <c r="L1151" s="222"/>
      <c r="M1151" s="222"/>
      <c r="N1151" s="222"/>
      <c r="O1151" s="222"/>
      <c r="P1151" s="222"/>
      <c r="Q1151" s="222"/>
      <c r="R1151" s="222"/>
      <c r="S1151" s="222"/>
      <c r="T1151" s="222"/>
      <c r="U1151" s="222"/>
      <c r="V1151" s="222"/>
      <c r="W1151" s="222"/>
      <c r="X1151" s="222"/>
      <c r="Y1151" s="213"/>
      <c r="Z1151" s="213"/>
      <c r="AA1151" s="213"/>
      <c r="AB1151" s="213"/>
      <c r="AC1151" s="213"/>
      <c r="AD1151" s="213"/>
      <c r="AE1151" s="213"/>
      <c r="AF1151" s="213"/>
      <c r="AG1151" s="213" t="s">
        <v>532</v>
      </c>
      <c r="AH1151" s="213">
        <v>0</v>
      </c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1" x14ac:dyDescent="0.2">
      <c r="A1152" s="220"/>
      <c r="B1152" s="221"/>
      <c r="C1152" s="261" t="s">
        <v>2953</v>
      </c>
      <c r="D1152" s="259"/>
      <c r="E1152" s="260"/>
      <c r="F1152" s="222"/>
      <c r="G1152" s="222"/>
      <c r="H1152" s="222"/>
      <c r="I1152" s="222"/>
      <c r="J1152" s="222"/>
      <c r="K1152" s="222"/>
      <c r="L1152" s="222"/>
      <c r="M1152" s="222"/>
      <c r="N1152" s="222"/>
      <c r="O1152" s="222"/>
      <c r="P1152" s="222"/>
      <c r="Q1152" s="222"/>
      <c r="R1152" s="222"/>
      <c r="S1152" s="222"/>
      <c r="T1152" s="222"/>
      <c r="U1152" s="222"/>
      <c r="V1152" s="222"/>
      <c r="W1152" s="222"/>
      <c r="X1152" s="222"/>
      <c r="Y1152" s="213"/>
      <c r="Z1152" s="213"/>
      <c r="AA1152" s="213"/>
      <c r="AB1152" s="213"/>
      <c r="AC1152" s="213"/>
      <c r="AD1152" s="213"/>
      <c r="AE1152" s="213"/>
      <c r="AF1152" s="213"/>
      <c r="AG1152" s="213" t="s">
        <v>532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20"/>
      <c r="B1153" s="221"/>
      <c r="C1153" s="261" t="s">
        <v>244</v>
      </c>
      <c r="D1153" s="259"/>
      <c r="E1153" s="260">
        <v>1</v>
      </c>
      <c r="F1153" s="222"/>
      <c r="G1153" s="222"/>
      <c r="H1153" s="222"/>
      <c r="I1153" s="222"/>
      <c r="J1153" s="222"/>
      <c r="K1153" s="222"/>
      <c r="L1153" s="222"/>
      <c r="M1153" s="222"/>
      <c r="N1153" s="222"/>
      <c r="O1153" s="222"/>
      <c r="P1153" s="222"/>
      <c r="Q1153" s="222"/>
      <c r="R1153" s="222"/>
      <c r="S1153" s="222"/>
      <c r="T1153" s="222"/>
      <c r="U1153" s="222"/>
      <c r="V1153" s="222"/>
      <c r="W1153" s="222"/>
      <c r="X1153" s="222"/>
      <c r="Y1153" s="213"/>
      <c r="Z1153" s="213"/>
      <c r="AA1153" s="213"/>
      <c r="AB1153" s="213"/>
      <c r="AC1153" s="213"/>
      <c r="AD1153" s="213"/>
      <c r="AE1153" s="213"/>
      <c r="AF1153" s="213"/>
      <c r="AG1153" s="213" t="s">
        <v>532</v>
      </c>
      <c r="AH1153" s="213">
        <v>0</v>
      </c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ht="22.5" outlineLevel="1" x14ac:dyDescent="0.2">
      <c r="A1154" s="234">
        <v>294</v>
      </c>
      <c r="B1154" s="235" t="s">
        <v>3049</v>
      </c>
      <c r="C1154" s="253" t="s">
        <v>3050</v>
      </c>
      <c r="D1154" s="236" t="s">
        <v>901</v>
      </c>
      <c r="E1154" s="237">
        <v>1</v>
      </c>
      <c r="F1154" s="238"/>
      <c r="G1154" s="239">
        <f>ROUND(E1154*F1154,2)</f>
        <v>0</v>
      </c>
      <c r="H1154" s="238"/>
      <c r="I1154" s="239">
        <f>ROUND(E1154*H1154,2)</f>
        <v>0</v>
      </c>
      <c r="J1154" s="238"/>
      <c r="K1154" s="239">
        <f>ROUND(E1154*J1154,2)</f>
        <v>0</v>
      </c>
      <c r="L1154" s="239">
        <v>21</v>
      </c>
      <c r="M1154" s="239">
        <f>G1154*(1+L1154/100)</f>
        <v>0</v>
      </c>
      <c r="N1154" s="239">
        <v>0</v>
      </c>
      <c r="O1154" s="239">
        <f>ROUND(E1154*N1154,2)</f>
        <v>0</v>
      </c>
      <c r="P1154" s="239">
        <v>0</v>
      </c>
      <c r="Q1154" s="239">
        <f>ROUND(E1154*P1154,2)</f>
        <v>0</v>
      </c>
      <c r="R1154" s="239"/>
      <c r="S1154" s="239" t="s">
        <v>374</v>
      </c>
      <c r="T1154" s="240" t="s">
        <v>375</v>
      </c>
      <c r="U1154" s="222">
        <v>0</v>
      </c>
      <c r="V1154" s="222">
        <f>ROUND(E1154*U1154,2)</f>
        <v>0</v>
      </c>
      <c r="W1154" s="222"/>
      <c r="X1154" s="222" t="s">
        <v>376</v>
      </c>
      <c r="Y1154" s="213"/>
      <c r="Z1154" s="213"/>
      <c r="AA1154" s="213"/>
      <c r="AB1154" s="213"/>
      <c r="AC1154" s="213"/>
      <c r="AD1154" s="213"/>
      <c r="AE1154" s="213"/>
      <c r="AF1154" s="213"/>
      <c r="AG1154" s="213" t="s">
        <v>561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ht="22.5" outlineLevel="1" x14ac:dyDescent="0.2">
      <c r="A1155" s="220"/>
      <c r="B1155" s="221"/>
      <c r="C1155" s="261" t="s">
        <v>1874</v>
      </c>
      <c r="D1155" s="259"/>
      <c r="E1155" s="260"/>
      <c r="F1155" s="222"/>
      <c r="G1155" s="222"/>
      <c r="H1155" s="222"/>
      <c r="I1155" s="222"/>
      <c r="J1155" s="222"/>
      <c r="K1155" s="222"/>
      <c r="L1155" s="222"/>
      <c r="M1155" s="222"/>
      <c r="N1155" s="222"/>
      <c r="O1155" s="222"/>
      <c r="P1155" s="222"/>
      <c r="Q1155" s="222"/>
      <c r="R1155" s="222"/>
      <c r="S1155" s="222"/>
      <c r="T1155" s="222"/>
      <c r="U1155" s="222"/>
      <c r="V1155" s="222"/>
      <c r="W1155" s="222"/>
      <c r="X1155" s="222"/>
      <c r="Y1155" s="213"/>
      <c r="Z1155" s="213"/>
      <c r="AA1155" s="213"/>
      <c r="AB1155" s="213"/>
      <c r="AC1155" s="213"/>
      <c r="AD1155" s="213"/>
      <c r="AE1155" s="213"/>
      <c r="AF1155" s="213"/>
      <c r="AG1155" s="213" t="s">
        <v>532</v>
      </c>
      <c r="AH1155" s="213">
        <v>0</v>
      </c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</row>
    <row r="1156" spans="1:60" ht="22.5" outlineLevel="1" x14ac:dyDescent="0.2">
      <c r="A1156" s="220"/>
      <c r="B1156" s="221"/>
      <c r="C1156" s="261" t="s">
        <v>1875</v>
      </c>
      <c r="D1156" s="259"/>
      <c r="E1156" s="260"/>
      <c r="F1156" s="222"/>
      <c r="G1156" s="222"/>
      <c r="H1156" s="222"/>
      <c r="I1156" s="222"/>
      <c r="J1156" s="222"/>
      <c r="K1156" s="222"/>
      <c r="L1156" s="222"/>
      <c r="M1156" s="222"/>
      <c r="N1156" s="222"/>
      <c r="O1156" s="222"/>
      <c r="P1156" s="222"/>
      <c r="Q1156" s="222"/>
      <c r="R1156" s="222"/>
      <c r="S1156" s="222"/>
      <c r="T1156" s="222"/>
      <c r="U1156" s="222"/>
      <c r="V1156" s="222"/>
      <c r="W1156" s="222"/>
      <c r="X1156" s="222"/>
      <c r="Y1156" s="213"/>
      <c r="Z1156" s="213"/>
      <c r="AA1156" s="213"/>
      <c r="AB1156" s="213"/>
      <c r="AC1156" s="213"/>
      <c r="AD1156" s="213"/>
      <c r="AE1156" s="213"/>
      <c r="AF1156" s="213"/>
      <c r="AG1156" s="213" t="s">
        <v>532</v>
      </c>
      <c r="AH1156" s="213">
        <v>0</v>
      </c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1" x14ac:dyDescent="0.2">
      <c r="A1157" s="220"/>
      <c r="B1157" s="221"/>
      <c r="C1157" s="261" t="s">
        <v>3043</v>
      </c>
      <c r="D1157" s="259"/>
      <c r="E1157" s="260"/>
      <c r="F1157" s="222"/>
      <c r="G1157" s="222"/>
      <c r="H1157" s="222"/>
      <c r="I1157" s="222"/>
      <c r="J1157" s="222"/>
      <c r="K1157" s="222"/>
      <c r="L1157" s="222"/>
      <c r="M1157" s="222"/>
      <c r="N1157" s="222"/>
      <c r="O1157" s="222"/>
      <c r="P1157" s="222"/>
      <c r="Q1157" s="222"/>
      <c r="R1157" s="222"/>
      <c r="S1157" s="222"/>
      <c r="T1157" s="222"/>
      <c r="U1157" s="222"/>
      <c r="V1157" s="222"/>
      <c r="W1157" s="222"/>
      <c r="X1157" s="222"/>
      <c r="Y1157" s="213"/>
      <c r="Z1157" s="213"/>
      <c r="AA1157" s="213"/>
      <c r="AB1157" s="213"/>
      <c r="AC1157" s="213"/>
      <c r="AD1157" s="213"/>
      <c r="AE1157" s="213"/>
      <c r="AF1157" s="213"/>
      <c r="AG1157" s="213" t="s">
        <v>532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1" x14ac:dyDescent="0.2">
      <c r="A1158" s="220"/>
      <c r="B1158" s="221"/>
      <c r="C1158" s="261" t="s">
        <v>2953</v>
      </c>
      <c r="D1158" s="259"/>
      <c r="E1158" s="260"/>
      <c r="F1158" s="222"/>
      <c r="G1158" s="222"/>
      <c r="H1158" s="222"/>
      <c r="I1158" s="222"/>
      <c r="J1158" s="222"/>
      <c r="K1158" s="222"/>
      <c r="L1158" s="222"/>
      <c r="M1158" s="222"/>
      <c r="N1158" s="222"/>
      <c r="O1158" s="222"/>
      <c r="P1158" s="222"/>
      <c r="Q1158" s="222"/>
      <c r="R1158" s="222"/>
      <c r="S1158" s="222"/>
      <c r="T1158" s="222"/>
      <c r="U1158" s="222"/>
      <c r="V1158" s="222"/>
      <c r="W1158" s="222"/>
      <c r="X1158" s="222"/>
      <c r="Y1158" s="213"/>
      <c r="Z1158" s="213"/>
      <c r="AA1158" s="213"/>
      <c r="AB1158" s="213"/>
      <c r="AC1158" s="213"/>
      <c r="AD1158" s="213"/>
      <c r="AE1158" s="213"/>
      <c r="AF1158" s="213"/>
      <c r="AG1158" s="213" t="s">
        <v>532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1" x14ac:dyDescent="0.2">
      <c r="A1159" s="220"/>
      <c r="B1159" s="221"/>
      <c r="C1159" s="261" t="s">
        <v>244</v>
      </c>
      <c r="D1159" s="259"/>
      <c r="E1159" s="260">
        <v>1</v>
      </c>
      <c r="F1159" s="222"/>
      <c r="G1159" s="222"/>
      <c r="H1159" s="222"/>
      <c r="I1159" s="222"/>
      <c r="J1159" s="222"/>
      <c r="K1159" s="222"/>
      <c r="L1159" s="222"/>
      <c r="M1159" s="222"/>
      <c r="N1159" s="222"/>
      <c r="O1159" s="222"/>
      <c r="P1159" s="222"/>
      <c r="Q1159" s="222"/>
      <c r="R1159" s="222"/>
      <c r="S1159" s="222"/>
      <c r="T1159" s="222"/>
      <c r="U1159" s="222"/>
      <c r="V1159" s="222"/>
      <c r="W1159" s="222"/>
      <c r="X1159" s="222"/>
      <c r="Y1159" s="213"/>
      <c r="Z1159" s="213"/>
      <c r="AA1159" s="213"/>
      <c r="AB1159" s="213"/>
      <c r="AC1159" s="213"/>
      <c r="AD1159" s="213"/>
      <c r="AE1159" s="213"/>
      <c r="AF1159" s="213"/>
      <c r="AG1159" s="213" t="s">
        <v>532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ht="33.75" outlineLevel="1" x14ac:dyDescent="0.2">
      <c r="A1160" s="234">
        <v>295</v>
      </c>
      <c r="B1160" s="235" t="s">
        <v>3051</v>
      </c>
      <c r="C1160" s="253" t="s">
        <v>3052</v>
      </c>
      <c r="D1160" s="236" t="s">
        <v>901</v>
      </c>
      <c r="E1160" s="237">
        <v>1</v>
      </c>
      <c r="F1160" s="238"/>
      <c r="G1160" s="239">
        <f>ROUND(E1160*F1160,2)</f>
        <v>0</v>
      </c>
      <c r="H1160" s="238"/>
      <c r="I1160" s="239">
        <f>ROUND(E1160*H1160,2)</f>
        <v>0</v>
      </c>
      <c r="J1160" s="238"/>
      <c r="K1160" s="239">
        <f>ROUND(E1160*J1160,2)</f>
        <v>0</v>
      </c>
      <c r="L1160" s="239">
        <v>21</v>
      </c>
      <c r="M1160" s="239">
        <f>G1160*(1+L1160/100)</f>
        <v>0</v>
      </c>
      <c r="N1160" s="239">
        <v>0</v>
      </c>
      <c r="O1160" s="239">
        <f>ROUND(E1160*N1160,2)</f>
        <v>0</v>
      </c>
      <c r="P1160" s="239">
        <v>0</v>
      </c>
      <c r="Q1160" s="239">
        <f>ROUND(E1160*P1160,2)</f>
        <v>0</v>
      </c>
      <c r="R1160" s="239"/>
      <c r="S1160" s="239" t="s">
        <v>374</v>
      </c>
      <c r="T1160" s="240" t="s">
        <v>375</v>
      </c>
      <c r="U1160" s="222">
        <v>0</v>
      </c>
      <c r="V1160" s="222">
        <f>ROUND(E1160*U1160,2)</f>
        <v>0</v>
      </c>
      <c r="W1160" s="222"/>
      <c r="X1160" s="222" t="s">
        <v>376</v>
      </c>
      <c r="Y1160" s="213"/>
      <c r="Z1160" s="213"/>
      <c r="AA1160" s="213"/>
      <c r="AB1160" s="213"/>
      <c r="AC1160" s="213"/>
      <c r="AD1160" s="213"/>
      <c r="AE1160" s="213"/>
      <c r="AF1160" s="213"/>
      <c r="AG1160" s="213" t="s">
        <v>561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1" x14ac:dyDescent="0.2">
      <c r="A1161" s="220"/>
      <c r="B1161" s="221"/>
      <c r="C1161" s="254" t="s">
        <v>3053</v>
      </c>
      <c r="D1161" s="248"/>
      <c r="E1161" s="248"/>
      <c r="F1161" s="248"/>
      <c r="G1161" s="248"/>
      <c r="H1161" s="222"/>
      <c r="I1161" s="222"/>
      <c r="J1161" s="222"/>
      <c r="K1161" s="222"/>
      <c r="L1161" s="222"/>
      <c r="M1161" s="222"/>
      <c r="N1161" s="222"/>
      <c r="O1161" s="222"/>
      <c r="P1161" s="222"/>
      <c r="Q1161" s="222"/>
      <c r="R1161" s="222"/>
      <c r="S1161" s="222"/>
      <c r="T1161" s="222"/>
      <c r="U1161" s="222"/>
      <c r="V1161" s="222"/>
      <c r="W1161" s="222"/>
      <c r="X1161" s="222"/>
      <c r="Y1161" s="213"/>
      <c r="Z1161" s="213"/>
      <c r="AA1161" s="213"/>
      <c r="AB1161" s="213"/>
      <c r="AC1161" s="213"/>
      <c r="AD1161" s="213"/>
      <c r="AE1161" s="213"/>
      <c r="AF1161" s="213"/>
      <c r="AG1161" s="213" t="s">
        <v>392</v>
      </c>
      <c r="AH1161" s="213"/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ht="22.5" outlineLevel="1" x14ac:dyDescent="0.2">
      <c r="A1162" s="220"/>
      <c r="B1162" s="221"/>
      <c r="C1162" s="261" t="s">
        <v>1874</v>
      </c>
      <c r="D1162" s="259"/>
      <c r="E1162" s="260"/>
      <c r="F1162" s="222"/>
      <c r="G1162" s="222"/>
      <c r="H1162" s="222"/>
      <c r="I1162" s="222"/>
      <c r="J1162" s="222"/>
      <c r="K1162" s="222"/>
      <c r="L1162" s="222"/>
      <c r="M1162" s="222"/>
      <c r="N1162" s="222"/>
      <c r="O1162" s="222"/>
      <c r="P1162" s="222"/>
      <c r="Q1162" s="222"/>
      <c r="R1162" s="222"/>
      <c r="S1162" s="222"/>
      <c r="T1162" s="222"/>
      <c r="U1162" s="222"/>
      <c r="V1162" s="222"/>
      <c r="W1162" s="222"/>
      <c r="X1162" s="222"/>
      <c r="Y1162" s="213"/>
      <c r="Z1162" s="213"/>
      <c r="AA1162" s="213"/>
      <c r="AB1162" s="213"/>
      <c r="AC1162" s="213"/>
      <c r="AD1162" s="213"/>
      <c r="AE1162" s="213"/>
      <c r="AF1162" s="213"/>
      <c r="AG1162" s="213" t="s">
        <v>532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ht="22.5" outlineLevel="1" x14ac:dyDescent="0.2">
      <c r="A1163" s="220"/>
      <c r="B1163" s="221"/>
      <c r="C1163" s="261" t="s">
        <v>1875</v>
      </c>
      <c r="D1163" s="259"/>
      <c r="E1163" s="260"/>
      <c r="F1163" s="222"/>
      <c r="G1163" s="222"/>
      <c r="H1163" s="222"/>
      <c r="I1163" s="222"/>
      <c r="J1163" s="222"/>
      <c r="K1163" s="222"/>
      <c r="L1163" s="222"/>
      <c r="M1163" s="222"/>
      <c r="N1163" s="222"/>
      <c r="O1163" s="222"/>
      <c r="P1163" s="222"/>
      <c r="Q1163" s="222"/>
      <c r="R1163" s="222"/>
      <c r="S1163" s="222"/>
      <c r="T1163" s="222"/>
      <c r="U1163" s="222"/>
      <c r="V1163" s="222"/>
      <c r="W1163" s="222"/>
      <c r="X1163" s="222"/>
      <c r="Y1163" s="213"/>
      <c r="Z1163" s="213"/>
      <c r="AA1163" s="213"/>
      <c r="AB1163" s="213"/>
      <c r="AC1163" s="213"/>
      <c r="AD1163" s="213"/>
      <c r="AE1163" s="213"/>
      <c r="AF1163" s="213"/>
      <c r="AG1163" s="213" t="s">
        <v>532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20"/>
      <c r="B1164" s="221"/>
      <c r="C1164" s="261" t="s">
        <v>3043</v>
      </c>
      <c r="D1164" s="259"/>
      <c r="E1164" s="260"/>
      <c r="F1164" s="222"/>
      <c r="G1164" s="222"/>
      <c r="H1164" s="222"/>
      <c r="I1164" s="222"/>
      <c r="J1164" s="222"/>
      <c r="K1164" s="222"/>
      <c r="L1164" s="222"/>
      <c r="M1164" s="222"/>
      <c r="N1164" s="222"/>
      <c r="O1164" s="222"/>
      <c r="P1164" s="222"/>
      <c r="Q1164" s="222"/>
      <c r="R1164" s="222"/>
      <c r="S1164" s="222"/>
      <c r="T1164" s="222"/>
      <c r="U1164" s="222"/>
      <c r="V1164" s="222"/>
      <c r="W1164" s="222"/>
      <c r="X1164" s="222"/>
      <c r="Y1164" s="213"/>
      <c r="Z1164" s="213"/>
      <c r="AA1164" s="213"/>
      <c r="AB1164" s="213"/>
      <c r="AC1164" s="213"/>
      <c r="AD1164" s="213"/>
      <c r="AE1164" s="213"/>
      <c r="AF1164" s="213"/>
      <c r="AG1164" s="213" t="s">
        <v>532</v>
      </c>
      <c r="AH1164" s="213">
        <v>0</v>
      </c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1" x14ac:dyDescent="0.2">
      <c r="A1165" s="220"/>
      <c r="B1165" s="221"/>
      <c r="C1165" s="261" t="s">
        <v>2953</v>
      </c>
      <c r="D1165" s="259"/>
      <c r="E1165" s="260"/>
      <c r="F1165" s="222"/>
      <c r="G1165" s="222"/>
      <c r="H1165" s="222"/>
      <c r="I1165" s="222"/>
      <c r="J1165" s="222"/>
      <c r="K1165" s="222"/>
      <c r="L1165" s="222"/>
      <c r="M1165" s="222"/>
      <c r="N1165" s="222"/>
      <c r="O1165" s="222"/>
      <c r="P1165" s="222"/>
      <c r="Q1165" s="222"/>
      <c r="R1165" s="222"/>
      <c r="S1165" s="222"/>
      <c r="T1165" s="222"/>
      <c r="U1165" s="222"/>
      <c r="V1165" s="222"/>
      <c r="W1165" s="222"/>
      <c r="X1165" s="222"/>
      <c r="Y1165" s="213"/>
      <c r="Z1165" s="213"/>
      <c r="AA1165" s="213"/>
      <c r="AB1165" s="213"/>
      <c r="AC1165" s="213"/>
      <c r="AD1165" s="213"/>
      <c r="AE1165" s="213"/>
      <c r="AF1165" s="213"/>
      <c r="AG1165" s="213" t="s">
        <v>532</v>
      </c>
      <c r="AH1165" s="213">
        <v>0</v>
      </c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outlineLevel="1" x14ac:dyDescent="0.2">
      <c r="A1166" s="220"/>
      <c r="B1166" s="221"/>
      <c r="C1166" s="261" t="s">
        <v>244</v>
      </c>
      <c r="D1166" s="259"/>
      <c r="E1166" s="260">
        <v>1</v>
      </c>
      <c r="F1166" s="222"/>
      <c r="G1166" s="222"/>
      <c r="H1166" s="222"/>
      <c r="I1166" s="222"/>
      <c r="J1166" s="222"/>
      <c r="K1166" s="222"/>
      <c r="L1166" s="222"/>
      <c r="M1166" s="222"/>
      <c r="N1166" s="222"/>
      <c r="O1166" s="222"/>
      <c r="P1166" s="222"/>
      <c r="Q1166" s="222"/>
      <c r="R1166" s="222"/>
      <c r="S1166" s="222"/>
      <c r="T1166" s="222"/>
      <c r="U1166" s="222"/>
      <c r="V1166" s="222"/>
      <c r="W1166" s="222"/>
      <c r="X1166" s="222"/>
      <c r="Y1166" s="213"/>
      <c r="Z1166" s="213"/>
      <c r="AA1166" s="213"/>
      <c r="AB1166" s="213"/>
      <c r="AC1166" s="213"/>
      <c r="AD1166" s="213"/>
      <c r="AE1166" s="213"/>
      <c r="AF1166" s="213"/>
      <c r="AG1166" s="213" t="s">
        <v>532</v>
      </c>
      <c r="AH1166" s="213">
        <v>0</v>
      </c>
      <c r="AI1166" s="213"/>
      <c r="AJ1166" s="213"/>
      <c r="AK1166" s="213"/>
      <c r="AL1166" s="213"/>
      <c r="AM1166" s="213"/>
      <c r="AN1166" s="213"/>
      <c r="AO1166" s="213"/>
      <c r="AP1166" s="213"/>
      <c r="AQ1166" s="213"/>
      <c r="AR1166" s="213"/>
      <c r="AS1166" s="213"/>
      <c r="AT1166" s="213"/>
      <c r="AU1166" s="213"/>
      <c r="AV1166" s="213"/>
      <c r="AW1166" s="213"/>
      <c r="AX1166" s="213"/>
      <c r="AY1166" s="213"/>
      <c r="AZ1166" s="213"/>
      <c r="BA1166" s="213"/>
      <c r="BB1166" s="213"/>
      <c r="BC1166" s="213"/>
      <c r="BD1166" s="213"/>
      <c r="BE1166" s="213"/>
      <c r="BF1166" s="213"/>
      <c r="BG1166" s="213"/>
      <c r="BH1166" s="213"/>
    </row>
    <row r="1167" spans="1:60" ht="33.75" outlineLevel="1" x14ac:dyDescent="0.2">
      <c r="A1167" s="234">
        <v>296</v>
      </c>
      <c r="B1167" s="235" t="s">
        <v>3054</v>
      </c>
      <c r="C1167" s="253" t="s">
        <v>3055</v>
      </c>
      <c r="D1167" s="236" t="s">
        <v>901</v>
      </c>
      <c r="E1167" s="237">
        <v>1</v>
      </c>
      <c r="F1167" s="238"/>
      <c r="G1167" s="239">
        <f>ROUND(E1167*F1167,2)</f>
        <v>0</v>
      </c>
      <c r="H1167" s="238"/>
      <c r="I1167" s="239">
        <f>ROUND(E1167*H1167,2)</f>
        <v>0</v>
      </c>
      <c r="J1167" s="238"/>
      <c r="K1167" s="239">
        <f>ROUND(E1167*J1167,2)</f>
        <v>0</v>
      </c>
      <c r="L1167" s="239">
        <v>21</v>
      </c>
      <c r="M1167" s="239">
        <f>G1167*(1+L1167/100)</f>
        <v>0</v>
      </c>
      <c r="N1167" s="239">
        <v>0</v>
      </c>
      <c r="O1167" s="239">
        <f>ROUND(E1167*N1167,2)</f>
        <v>0</v>
      </c>
      <c r="P1167" s="239">
        <v>0</v>
      </c>
      <c r="Q1167" s="239">
        <f>ROUND(E1167*P1167,2)</f>
        <v>0</v>
      </c>
      <c r="R1167" s="239"/>
      <c r="S1167" s="239" t="s">
        <v>374</v>
      </c>
      <c r="T1167" s="240" t="s">
        <v>375</v>
      </c>
      <c r="U1167" s="222">
        <v>0</v>
      </c>
      <c r="V1167" s="222">
        <f>ROUND(E1167*U1167,2)</f>
        <v>0</v>
      </c>
      <c r="W1167" s="222"/>
      <c r="X1167" s="222" t="s">
        <v>376</v>
      </c>
      <c r="Y1167" s="213"/>
      <c r="Z1167" s="213"/>
      <c r="AA1167" s="213"/>
      <c r="AB1167" s="213"/>
      <c r="AC1167" s="213"/>
      <c r="AD1167" s="213"/>
      <c r="AE1167" s="213"/>
      <c r="AF1167" s="213"/>
      <c r="AG1167" s="213" t="s">
        <v>561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1" x14ac:dyDescent="0.2">
      <c r="A1168" s="220"/>
      <c r="B1168" s="221"/>
      <c r="C1168" s="254" t="s">
        <v>3056</v>
      </c>
      <c r="D1168" s="248"/>
      <c r="E1168" s="248"/>
      <c r="F1168" s="248"/>
      <c r="G1168" s="248"/>
      <c r="H1168" s="222"/>
      <c r="I1168" s="222"/>
      <c r="J1168" s="222"/>
      <c r="K1168" s="222"/>
      <c r="L1168" s="222"/>
      <c r="M1168" s="222"/>
      <c r="N1168" s="222"/>
      <c r="O1168" s="222"/>
      <c r="P1168" s="222"/>
      <c r="Q1168" s="222"/>
      <c r="R1168" s="222"/>
      <c r="S1168" s="222"/>
      <c r="T1168" s="222"/>
      <c r="U1168" s="222"/>
      <c r="V1168" s="222"/>
      <c r="W1168" s="222"/>
      <c r="X1168" s="222"/>
      <c r="Y1168" s="213"/>
      <c r="Z1168" s="213"/>
      <c r="AA1168" s="213"/>
      <c r="AB1168" s="213"/>
      <c r="AC1168" s="213"/>
      <c r="AD1168" s="213"/>
      <c r="AE1168" s="213"/>
      <c r="AF1168" s="213"/>
      <c r="AG1168" s="213" t="s">
        <v>392</v>
      </c>
      <c r="AH1168" s="213"/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ht="22.5" outlineLevel="1" x14ac:dyDescent="0.2">
      <c r="A1169" s="220"/>
      <c r="B1169" s="221"/>
      <c r="C1169" s="261" t="s">
        <v>1874</v>
      </c>
      <c r="D1169" s="259"/>
      <c r="E1169" s="260"/>
      <c r="F1169" s="222"/>
      <c r="G1169" s="222"/>
      <c r="H1169" s="222"/>
      <c r="I1169" s="222"/>
      <c r="J1169" s="222"/>
      <c r="K1169" s="222"/>
      <c r="L1169" s="222"/>
      <c r="M1169" s="222"/>
      <c r="N1169" s="222"/>
      <c r="O1169" s="222"/>
      <c r="P1169" s="222"/>
      <c r="Q1169" s="222"/>
      <c r="R1169" s="222"/>
      <c r="S1169" s="222"/>
      <c r="T1169" s="222"/>
      <c r="U1169" s="222"/>
      <c r="V1169" s="222"/>
      <c r="W1169" s="222"/>
      <c r="X1169" s="222"/>
      <c r="Y1169" s="213"/>
      <c r="Z1169" s="213"/>
      <c r="AA1169" s="213"/>
      <c r="AB1169" s="213"/>
      <c r="AC1169" s="213"/>
      <c r="AD1169" s="213"/>
      <c r="AE1169" s="213"/>
      <c r="AF1169" s="213"/>
      <c r="AG1169" s="213" t="s">
        <v>532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ht="22.5" outlineLevel="1" x14ac:dyDescent="0.2">
      <c r="A1170" s="220"/>
      <c r="B1170" s="221"/>
      <c r="C1170" s="261" t="s">
        <v>1875</v>
      </c>
      <c r="D1170" s="259"/>
      <c r="E1170" s="260"/>
      <c r="F1170" s="222"/>
      <c r="G1170" s="222"/>
      <c r="H1170" s="222"/>
      <c r="I1170" s="222"/>
      <c r="J1170" s="222"/>
      <c r="K1170" s="222"/>
      <c r="L1170" s="222"/>
      <c r="M1170" s="222"/>
      <c r="N1170" s="222"/>
      <c r="O1170" s="222"/>
      <c r="P1170" s="222"/>
      <c r="Q1170" s="222"/>
      <c r="R1170" s="222"/>
      <c r="S1170" s="222"/>
      <c r="T1170" s="222"/>
      <c r="U1170" s="222"/>
      <c r="V1170" s="222"/>
      <c r="W1170" s="222"/>
      <c r="X1170" s="222"/>
      <c r="Y1170" s="213"/>
      <c r="Z1170" s="213"/>
      <c r="AA1170" s="213"/>
      <c r="AB1170" s="213"/>
      <c r="AC1170" s="213"/>
      <c r="AD1170" s="213"/>
      <c r="AE1170" s="213"/>
      <c r="AF1170" s="213"/>
      <c r="AG1170" s="213" t="s">
        <v>532</v>
      </c>
      <c r="AH1170" s="213">
        <v>0</v>
      </c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outlineLevel="1" x14ac:dyDescent="0.2">
      <c r="A1171" s="220"/>
      <c r="B1171" s="221"/>
      <c r="C1171" s="261" t="s">
        <v>3043</v>
      </c>
      <c r="D1171" s="259"/>
      <c r="E1171" s="260"/>
      <c r="F1171" s="222"/>
      <c r="G1171" s="222"/>
      <c r="H1171" s="222"/>
      <c r="I1171" s="222"/>
      <c r="J1171" s="222"/>
      <c r="K1171" s="222"/>
      <c r="L1171" s="222"/>
      <c r="M1171" s="222"/>
      <c r="N1171" s="222"/>
      <c r="O1171" s="222"/>
      <c r="P1171" s="222"/>
      <c r="Q1171" s="222"/>
      <c r="R1171" s="222"/>
      <c r="S1171" s="222"/>
      <c r="T1171" s="222"/>
      <c r="U1171" s="222"/>
      <c r="V1171" s="222"/>
      <c r="W1171" s="222"/>
      <c r="X1171" s="222"/>
      <c r="Y1171" s="213"/>
      <c r="Z1171" s="213"/>
      <c r="AA1171" s="213"/>
      <c r="AB1171" s="213"/>
      <c r="AC1171" s="213"/>
      <c r="AD1171" s="213"/>
      <c r="AE1171" s="213"/>
      <c r="AF1171" s="213"/>
      <c r="AG1171" s="213" t="s">
        <v>532</v>
      </c>
      <c r="AH1171" s="213">
        <v>0</v>
      </c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outlineLevel="1" x14ac:dyDescent="0.2">
      <c r="A1172" s="220"/>
      <c r="B1172" s="221"/>
      <c r="C1172" s="261" t="s">
        <v>2953</v>
      </c>
      <c r="D1172" s="259"/>
      <c r="E1172" s="260"/>
      <c r="F1172" s="222"/>
      <c r="G1172" s="222"/>
      <c r="H1172" s="222"/>
      <c r="I1172" s="222"/>
      <c r="J1172" s="222"/>
      <c r="K1172" s="222"/>
      <c r="L1172" s="222"/>
      <c r="M1172" s="222"/>
      <c r="N1172" s="222"/>
      <c r="O1172" s="222"/>
      <c r="P1172" s="222"/>
      <c r="Q1172" s="222"/>
      <c r="R1172" s="222"/>
      <c r="S1172" s="222"/>
      <c r="T1172" s="222"/>
      <c r="U1172" s="222"/>
      <c r="V1172" s="222"/>
      <c r="W1172" s="222"/>
      <c r="X1172" s="222"/>
      <c r="Y1172" s="213"/>
      <c r="Z1172" s="213"/>
      <c r="AA1172" s="213"/>
      <c r="AB1172" s="213"/>
      <c r="AC1172" s="213"/>
      <c r="AD1172" s="213"/>
      <c r="AE1172" s="213"/>
      <c r="AF1172" s="213"/>
      <c r="AG1172" s="213" t="s">
        <v>532</v>
      </c>
      <c r="AH1172" s="213">
        <v>0</v>
      </c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outlineLevel="1" x14ac:dyDescent="0.2">
      <c r="A1173" s="220"/>
      <c r="B1173" s="221"/>
      <c r="C1173" s="261" t="s">
        <v>244</v>
      </c>
      <c r="D1173" s="259"/>
      <c r="E1173" s="260">
        <v>1</v>
      </c>
      <c r="F1173" s="222"/>
      <c r="G1173" s="222"/>
      <c r="H1173" s="222"/>
      <c r="I1173" s="222"/>
      <c r="J1173" s="222"/>
      <c r="K1173" s="222"/>
      <c r="L1173" s="222"/>
      <c r="M1173" s="222"/>
      <c r="N1173" s="222"/>
      <c r="O1173" s="222"/>
      <c r="P1173" s="222"/>
      <c r="Q1173" s="222"/>
      <c r="R1173" s="222"/>
      <c r="S1173" s="222"/>
      <c r="T1173" s="222"/>
      <c r="U1173" s="222"/>
      <c r="V1173" s="222"/>
      <c r="W1173" s="222"/>
      <c r="X1173" s="222"/>
      <c r="Y1173" s="213"/>
      <c r="Z1173" s="213"/>
      <c r="AA1173" s="213"/>
      <c r="AB1173" s="213"/>
      <c r="AC1173" s="213"/>
      <c r="AD1173" s="213"/>
      <c r="AE1173" s="213"/>
      <c r="AF1173" s="213"/>
      <c r="AG1173" s="213" t="s">
        <v>532</v>
      </c>
      <c r="AH1173" s="213">
        <v>0</v>
      </c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33.75" outlineLevel="1" x14ac:dyDescent="0.2">
      <c r="A1174" s="234">
        <v>297</v>
      </c>
      <c r="B1174" s="235" t="s">
        <v>3057</v>
      </c>
      <c r="C1174" s="253" t="s">
        <v>3058</v>
      </c>
      <c r="D1174" s="236" t="s">
        <v>901</v>
      </c>
      <c r="E1174" s="237">
        <v>2</v>
      </c>
      <c r="F1174" s="238"/>
      <c r="G1174" s="239">
        <f>ROUND(E1174*F1174,2)</f>
        <v>0</v>
      </c>
      <c r="H1174" s="238"/>
      <c r="I1174" s="239">
        <f>ROUND(E1174*H1174,2)</f>
        <v>0</v>
      </c>
      <c r="J1174" s="238"/>
      <c r="K1174" s="239">
        <f>ROUND(E1174*J1174,2)</f>
        <v>0</v>
      </c>
      <c r="L1174" s="239">
        <v>21</v>
      </c>
      <c r="M1174" s="239">
        <f>G1174*(1+L1174/100)</f>
        <v>0</v>
      </c>
      <c r="N1174" s="239">
        <v>0</v>
      </c>
      <c r="O1174" s="239">
        <f>ROUND(E1174*N1174,2)</f>
        <v>0</v>
      </c>
      <c r="P1174" s="239">
        <v>0</v>
      </c>
      <c r="Q1174" s="239">
        <f>ROUND(E1174*P1174,2)</f>
        <v>0</v>
      </c>
      <c r="R1174" s="239"/>
      <c r="S1174" s="239" t="s">
        <v>374</v>
      </c>
      <c r="T1174" s="240" t="s">
        <v>375</v>
      </c>
      <c r="U1174" s="222">
        <v>0</v>
      </c>
      <c r="V1174" s="222">
        <f>ROUND(E1174*U1174,2)</f>
        <v>0</v>
      </c>
      <c r="W1174" s="222"/>
      <c r="X1174" s="222" t="s">
        <v>376</v>
      </c>
      <c r="Y1174" s="213"/>
      <c r="Z1174" s="213"/>
      <c r="AA1174" s="213"/>
      <c r="AB1174" s="213"/>
      <c r="AC1174" s="213"/>
      <c r="AD1174" s="213"/>
      <c r="AE1174" s="213"/>
      <c r="AF1174" s="213"/>
      <c r="AG1174" s="213" t="s">
        <v>561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20"/>
      <c r="B1175" s="221"/>
      <c r="C1175" s="254" t="s">
        <v>3059</v>
      </c>
      <c r="D1175" s="248"/>
      <c r="E1175" s="248"/>
      <c r="F1175" s="248"/>
      <c r="G1175" s="248"/>
      <c r="H1175" s="222"/>
      <c r="I1175" s="222"/>
      <c r="J1175" s="222"/>
      <c r="K1175" s="222"/>
      <c r="L1175" s="222"/>
      <c r="M1175" s="222"/>
      <c r="N1175" s="222"/>
      <c r="O1175" s="222"/>
      <c r="P1175" s="222"/>
      <c r="Q1175" s="222"/>
      <c r="R1175" s="222"/>
      <c r="S1175" s="222"/>
      <c r="T1175" s="222"/>
      <c r="U1175" s="222"/>
      <c r="V1175" s="222"/>
      <c r="W1175" s="222"/>
      <c r="X1175" s="222"/>
      <c r="Y1175" s="213"/>
      <c r="Z1175" s="213"/>
      <c r="AA1175" s="213"/>
      <c r="AB1175" s="213"/>
      <c r="AC1175" s="213"/>
      <c r="AD1175" s="213"/>
      <c r="AE1175" s="213"/>
      <c r="AF1175" s="213"/>
      <c r="AG1175" s="213" t="s">
        <v>392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ht="22.5" outlineLevel="1" x14ac:dyDescent="0.2">
      <c r="A1176" s="220"/>
      <c r="B1176" s="221"/>
      <c r="C1176" s="261" t="s">
        <v>1874</v>
      </c>
      <c r="D1176" s="259"/>
      <c r="E1176" s="260"/>
      <c r="F1176" s="222"/>
      <c r="G1176" s="222"/>
      <c r="H1176" s="222"/>
      <c r="I1176" s="222"/>
      <c r="J1176" s="222"/>
      <c r="K1176" s="222"/>
      <c r="L1176" s="222"/>
      <c r="M1176" s="222"/>
      <c r="N1176" s="222"/>
      <c r="O1176" s="222"/>
      <c r="P1176" s="222"/>
      <c r="Q1176" s="222"/>
      <c r="R1176" s="222"/>
      <c r="S1176" s="222"/>
      <c r="T1176" s="222"/>
      <c r="U1176" s="222"/>
      <c r="V1176" s="222"/>
      <c r="W1176" s="222"/>
      <c r="X1176" s="222"/>
      <c r="Y1176" s="213"/>
      <c r="Z1176" s="213"/>
      <c r="AA1176" s="213"/>
      <c r="AB1176" s="213"/>
      <c r="AC1176" s="213"/>
      <c r="AD1176" s="213"/>
      <c r="AE1176" s="213"/>
      <c r="AF1176" s="213"/>
      <c r="AG1176" s="213" t="s">
        <v>532</v>
      </c>
      <c r="AH1176" s="213">
        <v>0</v>
      </c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ht="22.5" outlineLevel="1" x14ac:dyDescent="0.2">
      <c r="A1177" s="220"/>
      <c r="B1177" s="221"/>
      <c r="C1177" s="261" t="s">
        <v>1875</v>
      </c>
      <c r="D1177" s="259"/>
      <c r="E1177" s="260"/>
      <c r="F1177" s="222"/>
      <c r="G1177" s="222"/>
      <c r="H1177" s="222"/>
      <c r="I1177" s="222"/>
      <c r="J1177" s="222"/>
      <c r="K1177" s="222"/>
      <c r="L1177" s="222"/>
      <c r="M1177" s="222"/>
      <c r="N1177" s="222"/>
      <c r="O1177" s="222"/>
      <c r="P1177" s="222"/>
      <c r="Q1177" s="222"/>
      <c r="R1177" s="222"/>
      <c r="S1177" s="222"/>
      <c r="T1177" s="222"/>
      <c r="U1177" s="222"/>
      <c r="V1177" s="222"/>
      <c r="W1177" s="222"/>
      <c r="X1177" s="222"/>
      <c r="Y1177" s="213"/>
      <c r="Z1177" s="213"/>
      <c r="AA1177" s="213"/>
      <c r="AB1177" s="213"/>
      <c r="AC1177" s="213"/>
      <c r="AD1177" s="213"/>
      <c r="AE1177" s="213"/>
      <c r="AF1177" s="213"/>
      <c r="AG1177" s="213" t="s">
        <v>532</v>
      </c>
      <c r="AH1177" s="213">
        <v>0</v>
      </c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20"/>
      <c r="B1178" s="221"/>
      <c r="C1178" s="261" t="s">
        <v>3043</v>
      </c>
      <c r="D1178" s="259"/>
      <c r="E1178" s="260"/>
      <c r="F1178" s="222"/>
      <c r="G1178" s="222"/>
      <c r="H1178" s="222"/>
      <c r="I1178" s="222"/>
      <c r="J1178" s="222"/>
      <c r="K1178" s="222"/>
      <c r="L1178" s="222"/>
      <c r="M1178" s="222"/>
      <c r="N1178" s="222"/>
      <c r="O1178" s="222"/>
      <c r="P1178" s="222"/>
      <c r="Q1178" s="222"/>
      <c r="R1178" s="222"/>
      <c r="S1178" s="222"/>
      <c r="T1178" s="222"/>
      <c r="U1178" s="222"/>
      <c r="V1178" s="222"/>
      <c r="W1178" s="222"/>
      <c r="X1178" s="222"/>
      <c r="Y1178" s="213"/>
      <c r="Z1178" s="213"/>
      <c r="AA1178" s="213"/>
      <c r="AB1178" s="213"/>
      <c r="AC1178" s="213"/>
      <c r="AD1178" s="213"/>
      <c r="AE1178" s="213"/>
      <c r="AF1178" s="213"/>
      <c r="AG1178" s="213" t="s">
        <v>532</v>
      </c>
      <c r="AH1178" s="213">
        <v>0</v>
      </c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20"/>
      <c r="B1179" s="221"/>
      <c r="C1179" s="261" t="s">
        <v>2943</v>
      </c>
      <c r="D1179" s="259"/>
      <c r="E1179" s="260"/>
      <c r="F1179" s="222"/>
      <c r="G1179" s="222"/>
      <c r="H1179" s="222"/>
      <c r="I1179" s="222"/>
      <c r="J1179" s="222"/>
      <c r="K1179" s="222"/>
      <c r="L1179" s="222"/>
      <c r="M1179" s="222"/>
      <c r="N1179" s="222"/>
      <c r="O1179" s="222"/>
      <c r="P1179" s="222"/>
      <c r="Q1179" s="222"/>
      <c r="R1179" s="222"/>
      <c r="S1179" s="222"/>
      <c r="T1179" s="222"/>
      <c r="U1179" s="222"/>
      <c r="V1179" s="222"/>
      <c r="W1179" s="222"/>
      <c r="X1179" s="222"/>
      <c r="Y1179" s="213"/>
      <c r="Z1179" s="213"/>
      <c r="AA1179" s="213"/>
      <c r="AB1179" s="213"/>
      <c r="AC1179" s="213"/>
      <c r="AD1179" s="213"/>
      <c r="AE1179" s="213"/>
      <c r="AF1179" s="213"/>
      <c r="AG1179" s="213" t="s">
        <v>532</v>
      </c>
      <c r="AH1179" s="213">
        <v>0</v>
      </c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20"/>
      <c r="B1180" s="221"/>
      <c r="C1180" s="261" t="s">
        <v>63</v>
      </c>
      <c r="D1180" s="259"/>
      <c r="E1180" s="260">
        <v>2</v>
      </c>
      <c r="F1180" s="222"/>
      <c r="G1180" s="222"/>
      <c r="H1180" s="222"/>
      <c r="I1180" s="222"/>
      <c r="J1180" s="222"/>
      <c r="K1180" s="222"/>
      <c r="L1180" s="222"/>
      <c r="M1180" s="222"/>
      <c r="N1180" s="222"/>
      <c r="O1180" s="222"/>
      <c r="P1180" s="222"/>
      <c r="Q1180" s="222"/>
      <c r="R1180" s="222"/>
      <c r="S1180" s="222"/>
      <c r="T1180" s="222"/>
      <c r="U1180" s="222"/>
      <c r="V1180" s="222"/>
      <c r="W1180" s="222"/>
      <c r="X1180" s="222"/>
      <c r="Y1180" s="213"/>
      <c r="Z1180" s="213"/>
      <c r="AA1180" s="213"/>
      <c r="AB1180" s="213"/>
      <c r="AC1180" s="213"/>
      <c r="AD1180" s="213"/>
      <c r="AE1180" s="213"/>
      <c r="AF1180" s="213"/>
      <c r="AG1180" s="213" t="s">
        <v>532</v>
      </c>
      <c r="AH1180" s="213">
        <v>0</v>
      </c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34">
        <v>298</v>
      </c>
      <c r="B1181" s="235" t="s">
        <v>3060</v>
      </c>
      <c r="C1181" s="253" t="s">
        <v>3061</v>
      </c>
      <c r="D1181" s="236" t="s">
        <v>901</v>
      </c>
      <c r="E1181" s="237">
        <v>2</v>
      </c>
      <c r="F1181" s="238"/>
      <c r="G1181" s="239">
        <f>ROUND(E1181*F1181,2)</f>
        <v>0</v>
      </c>
      <c r="H1181" s="238"/>
      <c r="I1181" s="239">
        <f>ROUND(E1181*H1181,2)</f>
        <v>0</v>
      </c>
      <c r="J1181" s="238"/>
      <c r="K1181" s="239">
        <f>ROUND(E1181*J1181,2)</f>
        <v>0</v>
      </c>
      <c r="L1181" s="239">
        <v>21</v>
      </c>
      <c r="M1181" s="239">
        <f>G1181*(1+L1181/100)</f>
        <v>0</v>
      </c>
      <c r="N1181" s="239">
        <v>0</v>
      </c>
      <c r="O1181" s="239">
        <f>ROUND(E1181*N1181,2)</f>
        <v>0</v>
      </c>
      <c r="P1181" s="239">
        <v>0</v>
      </c>
      <c r="Q1181" s="239">
        <f>ROUND(E1181*P1181,2)</f>
        <v>0</v>
      </c>
      <c r="R1181" s="239"/>
      <c r="S1181" s="239" t="s">
        <v>374</v>
      </c>
      <c r="T1181" s="240" t="s">
        <v>375</v>
      </c>
      <c r="U1181" s="222">
        <v>0</v>
      </c>
      <c r="V1181" s="222">
        <f>ROUND(E1181*U1181,2)</f>
        <v>0</v>
      </c>
      <c r="W1181" s="222"/>
      <c r="X1181" s="222" t="s">
        <v>376</v>
      </c>
      <c r="Y1181" s="213"/>
      <c r="Z1181" s="213"/>
      <c r="AA1181" s="213"/>
      <c r="AB1181" s="213"/>
      <c r="AC1181" s="213"/>
      <c r="AD1181" s="213"/>
      <c r="AE1181" s="213"/>
      <c r="AF1181" s="213"/>
      <c r="AG1181" s="213" t="s">
        <v>561</v>
      </c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ht="22.5" outlineLevel="1" x14ac:dyDescent="0.2">
      <c r="A1182" s="220"/>
      <c r="B1182" s="221"/>
      <c r="C1182" s="261" t="s">
        <v>1874</v>
      </c>
      <c r="D1182" s="259"/>
      <c r="E1182" s="260"/>
      <c r="F1182" s="222"/>
      <c r="G1182" s="222"/>
      <c r="H1182" s="222"/>
      <c r="I1182" s="222"/>
      <c r="J1182" s="222"/>
      <c r="K1182" s="222"/>
      <c r="L1182" s="222"/>
      <c r="M1182" s="222"/>
      <c r="N1182" s="222"/>
      <c r="O1182" s="222"/>
      <c r="P1182" s="222"/>
      <c r="Q1182" s="222"/>
      <c r="R1182" s="222"/>
      <c r="S1182" s="222"/>
      <c r="T1182" s="222"/>
      <c r="U1182" s="222"/>
      <c r="V1182" s="222"/>
      <c r="W1182" s="222"/>
      <c r="X1182" s="222"/>
      <c r="Y1182" s="213"/>
      <c r="Z1182" s="213"/>
      <c r="AA1182" s="213"/>
      <c r="AB1182" s="213"/>
      <c r="AC1182" s="213"/>
      <c r="AD1182" s="213"/>
      <c r="AE1182" s="213"/>
      <c r="AF1182" s="213"/>
      <c r="AG1182" s="213" t="s">
        <v>532</v>
      </c>
      <c r="AH1182" s="213">
        <v>0</v>
      </c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ht="22.5" outlineLevel="1" x14ac:dyDescent="0.2">
      <c r="A1183" s="220"/>
      <c r="B1183" s="221"/>
      <c r="C1183" s="261" t="s">
        <v>1875</v>
      </c>
      <c r="D1183" s="259"/>
      <c r="E1183" s="260"/>
      <c r="F1183" s="222"/>
      <c r="G1183" s="222"/>
      <c r="H1183" s="222"/>
      <c r="I1183" s="222"/>
      <c r="J1183" s="222"/>
      <c r="K1183" s="222"/>
      <c r="L1183" s="222"/>
      <c r="M1183" s="222"/>
      <c r="N1183" s="222"/>
      <c r="O1183" s="222"/>
      <c r="P1183" s="222"/>
      <c r="Q1183" s="222"/>
      <c r="R1183" s="222"/>
      <c r="S1183" s="222"/>
      <c r="T1183" s="222"/>
      <c r="U1183" s="222"/>
      <c r="V1183" s="222"/>
      <c r="W1183" s="222"/>
      <c r="X1183" s="222"/>
      <c r="Y1183" s="213"/>
      <c r="Z1183" s="213"/>
      <c r="AA1183" s="213"/>
      <c r="AB1183" s="213"/>
      <c r="AC1183" s="213"/>
      <c r="AD1183" s="213"/>
      <c r="AE1183" s="213"/>
      <c r="AF1183" s="213"/>
      <c r="AG1183" s="213" t="s">
        <v>532</v>
      </c>
      <c r="AH1183" s="213">
        <v>0</v>
      </c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20"/>
      <c r="B1184" s="221"/>
      <c r="C1184" s="261" t="s">
        <v>3043</v>
      </c>
      <c r="D1184" s="259"/>
      <c r="E1184" s="260"/>
      <c r="F1184" s="222"/>
      <c r="G1184" s="222"/>
      <c r="H1184" s="222"/>
      <c r="I1184" s="222"/>
      <c r="J1184" s="222"/>
      <c r="K1184" s="222"/>
      <c r="L1184" s="222"/>
      <c r="M1184" s="222"/>
      <c r="N1184" s="222"/>
      <c r="O1184" s="222"/>
      <c r="P1184" s="222"/>
      <c r="Q1184" s="222"/>
      <c r="R1184" s="222"/>
      <c r="S1184" s="222"/>
      <c r="T1184" s="222"/>
      <c r="U1184" s="222"/>
      <c r="V1184" s="222"/>
      <c r="W1184" s="222"/>
      <c r="X1184" s="222"/>
      <c r="Y1184" s="213"/>
      <c r="Z1184" s="213"/>
      <c r="AA1184" s="213"/>
      <c r="AB1184" s="213"/>
      <c r="AC1184" s="213"/>
      <c r="AD1184" s="213"/>
      <c r="AE1184" s="213"/>
      <c r="AF1184" s="213"/>
      <c r="AG1184" s="213" t="s">
        <v>532</v>
      </c>
      <c r="AH1184" s="213">
        <v>0</v>
      </c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outlineLevel="1" x14ac:dyDescent="0.2">
      <c r="A1185" s="220"/>
      <c r="B1185" s="221"/>
      <c r="C1185" s="261" t="s">
        <v>1912</v>
      </c>
      <c r="D1185" s="259"/>
      <c r="E1185" s="260"/>
      <c r="F1185" s="222"/>
      <c r="G1185" s="222"/>
      <c r="H1185" s="222"/>
      <c r="I1185" s="222"/>
      <c r="J1185" s="222"/>
      <c r="K1185" s="222"/>
      <c r="L1185" s="222"/>
      <c r="M1185" s="222"/>
      <c r="N1185" s="222"/>
      <c r="O1185" s="222"/>
      <c r="P1185" s="222"/>
      <c r="Q1185" s="222"/>
      <c r="R1185" s="222"/>
      <c r="S1185" s="222"/>
      <c r="T1185" s="222"/>
      <c r="U1185" s="222"/>
      <c r="V1185" s="222"/>
      <c r="W1185" s="222"/>
      <c r="X1185" s="222"/>
      <c r="Y1185" s="213"/>
      <c r="Z1185" s="213"/>
      <c r="AA1185" s="213"/>
      <c r="AB1185" s="213"/>
      <c r="AC1185" s="213"/>
      <c r="AD1185" s="213"/>
      <c r="AE1185" s="213"/>
      <c r="AF1185" s="213"/>
      <c r="AG1185" s="213" t="s">
        <v>532</v>
      </c>
      <c r="AH1185" s="213">
        <v>0</v>
      </c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20"/>
      <c r="B1186" s="221"/>
      <c r="C1186" s="261" t="s">
        <v>63</v>
      </c>
      <c r="D1186" s="259"/>
      <c r="E1186" s="260">
        <v>2</v>
      </c>
      <c r="F1186" s="222"/>
      <c r="G1186" s="222"/>
      <c r="H1186" s="222"/>
      <c r="I1186" s="222"/>
      <c r="J1186" s="222"/>
      <c r="K1186" s="222"/>
      <c r="L1186" s="222"/>
      <c r="M1186" s="222"/>
      <c r="N1186" s="222"/>
      <c r="O1186" s="222"/>
      <c r="P1186" s="222"/>
      <c r="Q1186" s="222"/>
      <c r="R1186" s="222"/>
      <c r="S1186" s="222"/>
      <c r="T1186" s="222"/>
      <c r="U1186" s="222"/>
      <c r="V1186" s="222"/>
      <c r="W1186" s="222"/>
      <c r="X1186" s="222"/>
      <c r="Y1186" s="213"/>
      <c r="Z1186" s="213"/>
      <c r="AA1186" s="213"/>
      <c r="AB1186" s="213"/>
      <c r="AC1186" s="213"/>
      <c r="AD1186" s="213"/>
      <c r="AE1186" s="213"/>
      <c r="AF1186" s="213"/>
      <c r="AG1186" s="213" t="s">
        <v>532</v>
      </c>
      <c r="AH1186" s="213">
        <v>0</v>
      </c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outlineLevel="1" x14ac:dyDescent="0.2">
      <c r="A1187" s="234">
        <v>299</v>
      </c>
      <c r="B1187" s="235" t="s">
        <v>3062</v>
      </c>
      <c r="C1187" s="253" t="s">
        <v>3063</v>
      </c>
      <c r="D1187" s="236" t="s">
        <v>514</v>
      </c>
      <c r="E1187" s="237">
        <v>310</v>
      </c>
      <c r="F1187" s="238"/>
      <c r="G1187" s="239">
        <f>ROUND(E1187*F1187,2)</f>
        <v>0</v>
      </c>
      <c r="H1187" s="238"/>
      <c r="I1187" s="239">
        <f>ROUND(E1187*H1187,2)</f>
        <v>0</v>
      </c>
      <c r="J1187" s="238"/>
      <c r="K1187" s="239">
        <f>ROUND(E1187*J1187,2)</f>
        <v>0</v>
      </c>
      <c r="L1187" s="239">
        <v>21</v>
      </c>
      <c r="M1187" s="239">
        <f>G1187*(1+L1187/100)</f>
        <v>0</v>
      </c>
      <c r="N1187" s="239">
        <v>0</v>
      </c>
      <c r="O1187" s="239">
        <f>ROUND(E1187*N1187,2)</f>
        <v>0</v>
      </c>
      <c r="P1187" s="239">
        <v>0</v>
      </c>
      <c r="Q1187" s="239">
        <f>ROUND(E1187*P1187,2)</f>
        <v>0</v>
      </c>
      <c r="R1187" s="239"/>
      <c r="S1187" s="239" t="s">
        <v>374</v>
      </c>
      <c r="T1187" s="240" t="s">
        <v>375</v>
      </c>
      <c r="U1187" s="222">
        <v>0</v>
      </c>
      <c r="V1187" s="222">
        <f>ROUND(E1187*U1187,2)</f>
        <v>0</v>
      </c>
      <c r="W1187" s="222"/>
      <c r="X1187" s="222" t="s">
        <v>376</v>
      </c>
      <c r="Y1187" s="213"/>
      <c r="Z1187" s="213"/>
      <c r="AA1187" s="213"/>
      <c r="AB1187" s="213"/>
      <c r="AC1187" s="213"/>
      <c r="AD1187" s="213"/>
      <c r="AE1187" s="213"/>
      <c r="AF1187" s="213"/>
      <c r="AG1187" s="213" t="s">
        <v>561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ht="22.5" outlineLevel="1" x14ac:dyDescent="0.2">
      <c r="A1188" s="220"/>
      <c r="B1188" s="221"/>
      <c r="C1188" s="261" t="s">
        <v>1874</v>
      </c>
      <c r="D1188" s="259"/>
      <c r="E1188" s="260"/>
      <c r="F1188" s="222"/>
      <c r="G1188" s="222"/>
      <c r="H1188" s="222"/>
      <c r="I1188" s="222"/>
      <c r="J1188" s="222"/>
      <c r="K1188" s="222"/>
      <c r="L1188" s="222"/>
      <c r="M1188" s="222"/>
      <c r="N1188" s="222"/>
      <c r="O1188" s="222"/>
      <c r="P1188" s="222"/>
      <c r="Q1188" s="222"/>
      <c r="R1188" s="222"/>
      <c r="S1188" s="222"/>
      <c r="T1188" s="222"/>
      <c r="U1188" s="222"/>
      <c r="V1188" s="222"/>
      <c r="W1188" s="222"/>
      <c r="X1188" s="222"/>
      <c r="Y1188" s="213"/>
      <c r="Z1188" s="213"/>
      <c r="AA1188" s="213"/>
      <c r="AB1188" s="213"/>
      <c r="AC1188" s="213"/>
      <c r="AD1188" s="213"/>
      <c r="AE1188" s="213"/>
      <c r="AF1188" s="213"/>
      <c r="AG1188" s="213" t="s">
        <v>532</v>
      </c>
      <c r="AH1188" s="213">
        <v>0</v>
      </c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ht="22.5" outlineLevel="1" x14ac:dyDescent="0.2">
      <c r="A1189" s="220"/>
      <c r="B1189" s="221"/>
      <c r="C1189" s="261" t="s">
        <v>1875</v>
      </c>
      <c r="D1189" s="259"/>
      <c r="E1189" s="260"/>
      <c r="F1189" s="222"/>
      <c r="G1189" s="222"/>
      <c r="H1189" s="222"/>
      <c r="I1189" s="222"/>
      <c r="J1189" s="222"/>
      <c r="K1189" s="222"/>
      <c r="L1189" s="222"/>
      <c r="M1189" s="222"/>
      <c r="N1189" s="222"/>
      <c r="O1189" s="222"/>
      <c r="P1189" s="222"/>
      <c r="Q1189" s="222"/>
      <c r="R1189" s="222"/>
      <c r="S1189" s="222"/>
      <c r="T1189" s="222"/>
      <c r="U1189" s="222"/>
      <c r="V1189" s="222"/>
      <c r="W1189" s="222"/>
      <c r="X1189" s="222"/>
      <c r="Y1189" s="213"/>
      <c r="Z1189" s="213"/>
      <c r="AA1189" s="213"/>
      <c r="AB1189" s="213"/>
      <c r="AC1189" s="213"/>
      <c r="AD1189" s="213"/>
      <c r="AE1189" s="213"/>
      <c r="AF1189" s="213"/>
      <c r="AG1189" s="213" t="s">
        <v>532</v>
      </c>
      <c r="AH1189" s="213">
        <v>0</v>
      </c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1" x14ac:dyDescent="0.2">
      <c r="A1190" s="220"/>
      <c r="B1190" s="221"/>
      <c r="C1190" s="261" t="s">
        <v>3064</v>
      </c>
      <c r="D1190" s="259"/>
      <c r="E1190" s="260"/>
      <c r="F1190" s="222"/>
      <c r="G1190" s="222"/>
      <c r="H1190" s="222"/>
      <c r="I1190" s="222"/>
      <c r="J1190" s="222"/>
      <c r="K1190" s="222"/>
      <c r="L1190" s="222"/>
      <c r="M1190" s="222"/>
      <c r="N1190" s="222"/>
      <c r="O1190" s="222"/>
      <c r="P1190" s="222"/>
      <c r="Q1190" s="222"/>
      <c r="R1190" s="222"/>
      <c r="S1190" s="222"/>
      <c r="T1190" s="222"/>
      <c r="U1190" s="222"/>
      <c r="V1190" s="222"/>
      <c r="W1190" s="222"/>
      <c r="X1190" s="222"/>
      <c r="Y1190" s="213"/>
      <c r="Z1190" s="213"/>
      <c r="AA1190" s="213"/>
      <c r="AB1190" s="213"/>
      <c r="AC1190" s="213"/>
      <c r="AD1190" s="213"/>
      <c r="AE1190" s="213"/>
      <c r="AF1190" s="213"/>
      <c r="AG1190" s="213" t="s">
        <v>532</v>
      </c>
      <c r="AH1190" s="213">
        <v>0</v>
      </c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outlineLevel="1" x14ac:dyDescent="0.2">
      <c r="A1191" s="220"/>
      <c r="B1191" s="221"/>
      <c r="C1191" s="261" t="s">
        <v>3065</v>
      </c>
      <c r="D1191" s="259"/>
      <c r="E1191" s="260"/>
      <c r="F1191" s="222"/>
      <c r="G1191" s="222"/>
      <c r="H1191" s="222"/>
      <c r="I1191" s="222"/>
      <c r="J1191" s="222"/>
      <c r="K1191" s="222"/>
      <c r="L1191" s="222"/>
      <c r="M1191" s="222"/>
      <c r="N1191" s="222"/>
      <c r="O1191" s="222"/>
      <c r="P1191" s="222"/>
      <c r="Q1191" s="222"/>
      <c r="R1191" s="222"/>
      <c r="S1191" s="222"/>
      <c r="T1191" s="222"/>
      <c r="U1191" s="222"/>
      <c r="V1191" s="222"/>
      <c r="W1191" s="222"/>
      <c r="X1191" s="222"/>
      <c r="Y1191" s="213"/>
      <c r="Z1191" s="213"/>
      <c r="AA1191" s="213"/>
      <c r="AB1191" s="213"/>
      <c r="AC1191" s="213"/>
      <c r="AD1191" s="213"/>
      <c r="AE1191" s="213"/>
      <c r="AF1191" s="213"/>
      <c r="AG1191" s="213" t="s">
        <v>532</v>
      </c>
      <c r="AH1191" s="213">
        <v>0</v>
      </c>
      <c r="AI1191" s="213"/>
      <c r="AJ1191" s="213"/>
      <c r="AK1191" s="213"/>
      <c r="AL1191" s="213"/>
      <c r="AM1191" s="213"/>
      <c r="AN1191" s="213"/>
      <c r="AO1191" s="213"/>
      <c r="AP1191" s="213"/>
      <c r="AQ1191" s="213"/>
      <c r="AR1191" s="213"/>
      <c r="AS1191" s="213"/>
      <c r="AT1191" s="213"/>
      <c r="AU1191" s="213"/>
      <c r="AV1191" s="213"/>
      <c r="AW1191" s="213"/>
      <c r="AX1191" s="213"/>
      <c r="AY1191" s="213"/>
      <c r="AZ1191" s="213"/>
      <c r="BA1191" s="213"/>
      <c r="BB1191" s="213"/>
      <c r="BC1191" s="213"/>
      <c r="BD1191" s="213"/>
      <c r="BE1191" s="213"/>
      <c r="BF1191" s="213"/>
      <c r="BG1191" s="213"/>
      <c r="BH1191" s="213"/>
    </row>
    <row r="1192" spans="1:60" outlineLevel="1" x14ac:dyDescent="0.2">
      <c r="A1192" s="220"/>
      <c r="B1192" s="221"/>
      <c r="C1192" s="261" t="s">
        <v>3066</v>
      </c>
      <c r="D1192" s="259"/>
      <c r="E1192" s="260">
        <v>310</v>
      </c>
      <c r="F1192" s="222"/>
      <c r="G1192" s="222"/>
      <c r="H1192" s="222"/>
      <c r="I1192" s="222"/>
      <c r="J1192" s="222"/>
      <c r="K1192" s="222"/>
      <c r="L1192" s="222"/>
      <c r="M1192" s="222"/>
      <c r="N1192" s="222"/>
      <c r="O1192" s="222"/>
      <c r="P1192" s="222"/>
      <c r="Q1192" s="222"/>
      <c r="R1192" s="222"/>
      <c r="S1192" s="222"/>
      <c r="T1192" s="222"/>
      <c r="U1192" s="222"/>
      <c r="V1192" s="222"/>
      <c r="W1192" s="222"/>
      <c r="X1192" s="222"/>
      <c r="Y1192" s="213"/>
      <c r="Z1192" s="213"/>
      <c r="AA1192" s="213"/>
      <c r="AB1192" s="213"/>
      <c r="AC1192" s="213"/>
      <c r="AD1192" s="213"/>
      <c r="AE1192" s="213"/>
      <c r="AF1192" s="213"/>
      <c r="AG1192" s="213" t="s">
        <v>532</v>
      </c>
      <c r="AH1192" s="213">
        <v>0</v>
      </c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1" x14ac:dyDescent="0.2">
      <c r="A1193" s="234">
        <v>300</v>
      </c>
      <c r="B1193" s="235" t="s">
        <v>3067</v>
      </c>
      <c r="C1193" s="253" t="s">
        <v>3068</v>
      </c>
      <c r="D1193" s="236" t="s">
        <v>514</v>
      </c>
      <c r="E1193" s="237">
        <v>36</v>
      </c>
      <c r="F1193" s="238"/>
      <c r="G1193" s="239">
        <f>ROUND(E1193*F1193,2)</f>
        <v>0</v>
      </c>
      <c r="H1193" s="238"/>
      <c r="I1193" s="239">
        <f>ROUND(E1193*H1193,2)</f>
        <v>0</v>
      </c>
      <c r="J1193" s="238"/>
      <c r="K1193" s="239">
        <f>ROUND(E1193*J1193,2)</f>
        <v>0</v>
      </c>
      <c r="L1193" s="239">
        <v>21</v>
      </c>
      <c r="M1193" s="239">
        <f>G1193*(1+L1193/100)</f>
        <v>0</v>
      </c>
      <c r="N1193" s="239">
        <v>0</v>
      </c>
      <c r="O1193" s="239">
        <f>ROUND(E1193*N1193,2)</f>
        <v>0</v>
      </c>
      <c r="P1193" s="239">
        <v>0</v>
      </c>
      <c r="Q1193" s="239">
        <f>ROUND(E1193*P1193,2)</f>
        <v>0</v>
      </c>
      <c r="R1193" s="239"/>
      <c r="S1193" s="239" t="s">
        <v>374</v>
      </c>
      <c r="T1193" s="240" t="s">
        <v>375</v>
      </c>
      <c r="U1193" s="222">
        <v>0</v>
      </c>
      <c r="V1193" s="222">
        <f>ROUND(E1193*U1193,2)</f>
        <v>0</v>
      </c>
      <c r="W1193" s="222"/>
      <c r="X1193" s="222" t="s">
        <v>376</v>
      </c>
      <c r="Y1193" s="213"/>
      <c r="Z1193" s="213"/>
      <c r="AA1193" s="213"/>
      <c r="AB1193" s="213"/>
      <c r="AC1193" s="213"/>
      <c r="AD1193" s="213"/>
      <c r="AE1193" s="213"/>
      <c r="AF1193" s="213"/>
      <c r="AG1193" s="213" t="s">
        <v>561</v>
      </c>
      <c r="AH1193" s="213"/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ht="22.5" outlineLevel="1" x14ac:dyDescent="0.2">
      <c r="A1194" s="220"/>
      <c r="B1194" s="221"/>
      <c r="C1194" s="261" t="s">
        <v>1874</v>
      </c>
      <c r="D1194" s="259"/>
      <c r="E1194" s="260"/>
      <c r="F1194" s="222"/>
      <c r="G1194" s="222"/>
      <c r="H1194" s="222"/>
      <c r="I1194" s="222"/>
      <c r="J1194" s="222"/>
      <c r="K1194" s="222"/>
      <c r="L1194" s="222"/>
      <c r="M1194" s="222"/>
      <c r="N1194" s="222"/>
      <c r="O1194" s="222"/>
      <c r="P1194" s="222"/>
      <c r="Q1194" s="222"/>
      <c r="R1194" s="222"/>
      <c r="S1194" s="222"/>
      <c r="T1194" s="222"/>
      <c r="U1194" s="222"/>
      <c r="V1194" s="222"/>
      <c r="W1194" s="222"/>
      <c r="X1194" s="222"/>
      <c r="Y1194" s="213"/>
      <c r="Z1194" s="213"/>
      <c r="AA1194" s="213"/>
      <c r="AB1194" s="213"/>
      <c r="AC1194" s="213"/>
      <c r="AD1194" s="213"/>
      <c r="AE1194" s="213"/>
      <c r="AF1194" s="213"/>
      <c r="AG1194" s="213" t="s">
        <v>532</v>
      </c>
      <c r="AH1194" s="213">
        <v>0</v>
      </c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ht="22.5" outlineLevel="1" x14ac:dyDescent="0.2">
      <c r="A1195" s="220"/>
      <c r="B1195" s="221"/>
      <c r="C1195" s="261" t="s">
        <v>1875</v>
      </c>
      <c r="D1195" s="259"/>
      <c r="E1195" s="260"/>
      <c r="F1195" s="222"/>
      <c r="G1195" s="222"/>
      <c r="H1195" s="222"/>
      <c r="I1195" s="222"/>
      <c r="J1195" s="222"/>
      <c r="K1195" s="222"/>
      <c r="L1195" s="222"/>
      <c r="M1195" s="222"/>
      <c r="N1195" s="222"/>
      <c r="O1195" s="222"/>
      <c r="P1195" s="222"/>
      <c r="Q1195" s="222"/>
      <c r="R1195" s="222"/>
      <c r="S1195" s="222"/>
      <c r="T1195" s="222"/>
      <c r="U1195" s="222"/>
      <c r="V1195" s="222"/>
      <c r="W1195" s="222"/>
      <c r="X1195" s="222"/>
      <c r="Y1195" s="213"/>
      <c r="Z1195" s="213"/>
      <c r="AA1195" s="213"/>
      <c r="AB1195" s="213"/>
      <c r="AC1195" s="213"/>
      <c r="AD1195" s="213"/>
      <c r="AE1195" s="213"/>
      <c r="AF1195" s="213"/>
      <c r="AG1195" s="213" t="s">
        <v>532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20"/>
      <c r="B1196" s="221"/>
      <c r="C1196" s="261" t="s">
        <v>3064</v>
      </c>
      <c r="D1196" s="259"/>
      <c r="E1196" s="260"/>
      <c r="F1196" s="222"/>
      <c r="G1196" s="222"/>
      <c r="H1196" s="222"/>
      <c r="I1196" s="222"/>
      <c r="J1196" s="222"/>
      <c r="K1196" s="222"/>
      <c r="L1196" s="222"/>
      <c r="M1196" s="222"/>
      <c r="N1196" s="222"/>
      <c r="O1196" s="222"/>
      <c r="P1196" s="222"/>
      <c r="Q1196" s="222"/>
      <c r="R1196" s="222"/>
      <c r="S1196" s="222"/>
      <c r="T1196" s="222"/>
      <c r="U1196" s="222"/>
      <c r="V1196" s="222"/>
      <c r="W1196" s="222"/>
      <c r="X1196" s="222"/>
      <c r="Y1196" s="213"/>
      <c r="Z1196" s="213"/>
      <c r="AA1196" s="213"/>
      <c r="AB1196" s="213"/>
      <c r="AC1196" s="213"/>
      <c r="AD1196" s="213"/>
      <c r="AE1196" s="213"/>
      <c r="AF1196" s="213"/>
      <c r="AG1196" s="213" t="s">
        <v>532</v>
      </c>
      <c r="AH1196" s="213">
        <v>0</v>
      </c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1" x14ac:dyDescent="0.2">
      <c r="A1197" s="220"/>
      <c r="B1197" s="221"/>
      <c r="C1197" s="261" t="s">
        <v>3069</v>
      </c>
      <c r="D1197" s="259"/>
      <c r="E1197" s="260"/>
      <c r="F1197" s="222"/>
      <c r="G1197" s="222"/>
      <c r="H1197" s="222"/>
      <c r="I1197" s="222"/>
      <c r="J1197" s="222"/>
      <c r="K1197" s="222"/>
      <c r="L1197" s="222"/>
      <c r="M1197" s="222"/>
      <c r="N1197" s="222"/>
      <c r="O1197" s="222"/>
      <c r="P1197" s="222"/>
      <c r="Q1197" s="222"/>
      <c r="R1197" s="222"/>
      <c r="S1197" s="222"/>
      <c r="T1197" s="222"/>
      <c r="U1197" s="222"/>
      <c r="V1197" s="222"/>
      <c r="W1197" s="222"/>
      <c r="X1197" s="222"/>
      <c r="Y1197" s="213"/>
      <c r="Z1197" s="213"/>
      <c r="AA1197" s="213"/>
      <c r="AB1197" s="213"/>
      <c r="AC1197" s="213"/>
      <c r="AD1197" s="213"/>
      <c r="AE1197" s="213"/>
      <c r="AF1197" s="213"/>
      <c r="AG1197" s="213" t="s">
        <v>532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20"/>
      <c r="B1198" s="221"/>
      <c r="C1198" s="261" t="s">
        <v>91</v>
      </c>
      <c r="D1198" s="259"/>
      <c r="E1198" s="260">
        <v>36</v>
      </c>
      <c r="F1198" s="222"/>
      <c r="G1198" s="222"/>
      <c r="H1198" s="222"/>
      <c r="I1198" s="222"/>
      <c r="J1198" s="222"/>
      <c r="K1198" s="222"/>
      <c r="L1198" s="222"/>
      <c r="M1198" s="222"/>
      <c r="N1198" s="222"/>
      <c r="O1198" s="222"/>
      <c r="P1198" s="222"/>
      <c r="Q1198" s="222"/>
      <c r="R1198" s="222"/>
      <c r="S1198" s="222"/>
      <c r="T1198" s="222"/>
      <c r="U1198" s="222"/>
      <c r="V1198" s="222"/>
      <c r="W1198" s="222"/>
      <c r="X1198" s="222"/>
      <c r="Y1198" s="213"/>
      <c r="Z1198" s="213"/>
      <c r="AA1198" s="213"/>
      <c r="AB1198" s="213"/>
      <c r="AC1198" s="213"/>
      <c r="AD1198" s="213"/>
      <c r="AE1198" s="213"/>
      <c r="AF1198" s="213"/>
      <c r="AG1198" s="213" t="s">
        <v>532</v>
      </c>
      <c r="AH1198" s="213">
        <v>0</v>
      </c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1" x14ac:dyDescent="0.2">
      <c r="A1199" s="234">
        <v>301</v>
      </c>
      <c r="B1199" s="235" t="s">
        <v>3070</v>
      </c>
      <c r="C1199" s="253" t="s">
        <v>3071</v>
      </c>
      <c r="D1199" s="236" t="s">
        <v>514</v>
      </c>
      <c r="E1199" s="237">
        <v>382.02</v>
      </c>
      <c r="F1199" s="238"/>
      <c r="G1199" s="239">
        <f>ROUND(E1199*F1199,2)</f>
        <v>0</v>
      </c>
      <c r="H1199" s="238"/>
      <c r="I1199" s="239">
        <f>ROUND(E1199*H1199,2)</f>
        <v>0</v>
      </c>
      <c r="J1199" s="238"/>
      <c r="K1199" s="239">
        <f>ROUND(E1199*J1199,2)</f>
        <v>0</v>
      </c>
      <c r="L1199" s="239">
        <v>21</v>
      </c>
      <c r="M1199" s="239">
        <f>G1199*(1+L1199/100)</f>
        <v>0</v>
      </c>
      <c r="N1199" s="239">
        <v>0</v>
      </c>
      <c r="O1199" s="239">
        <f>ROUND(E1199*N1199,2)</f>
        <v>0</v>
      </c>
      <c r="P1199" s="239">
        <v>0</v>
      </c>
      <c r="Q1199" s="239">
        <f>ROUND(E1199*P1199,2)</f>
        <v>0</v>
      </c>
      <c r="R1199" s="239"/>
      <c r="S1199" s="239" t="s">
        <v>374</v>
      </c>
      <c r="T1199" s="240" t="s">
        <v>375</v>
      </c>
      <c r="U1199" s="222">
        <v>0</v>
      </c>
      <c r="V1199" s="222">
        <f>ROUND(E1199*U1199,2)</f>
        <v>0</v>
      </c>
      <c r="W1199" s="222"/>
      <c r="X1199" s="222" t="s">
        <v>376</v>
      </c>
      <c r="Y1199" s="213"/>
      <c r="Z1199" s="213"/>
      <c r="AA1199" s="213"/>
      <c r="AB1199" s="213"/>
      <c r="AC1199" s="213"/>
      <c r="AD1199" s="213"/>
      <c r="AE1199" s="213"/>
      <c r="AF1199" s="213"/>
      <c r="AG1199" s="213" t="s">
        <v>561</v>
      </c>
      <c r="AH1199" s="213"/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ht="22.5" outlineLevel="1" x14ac:dyDescent="0.2">
      <c r="A1200" s="220"/>
      <c r="B1200" s="221"/>
      <c r="C1200" s="261" t="s">
        <v>1874</v>
      </c>
      <c r="D1200" s="259"/>
      <c r="E1200" s="260"/>
      <c r="F1200" s="222"/>
      <c r="G1200" s="222"/>
      <c r="H1200" s="222"/>
      <c r="I1200" s="222"/>
      <c r="J1200" s="222"/>
      <c r="K1200" s="222"/>
      <c r="L1200" s="222"/>
      <c r="M1200" s="222"/>
      <c r="N1200" s="222"/>
      <c r="O1200" s="222"/>
      <c r="P1200" s="222"/>
      <c r="Q1200" s="222"/>
      <c r="R1200" s="222"/>
      <c r="S1200" s="222"/>
      <c r="T1200" s="222"/>
      <c r="U1200" s="222"/>
      <c r="V1200" s="222"/>
      <c r="W1200" s="222"/>
      <c r="X1200" s="222"/>
      <c r="Y1200" s="213"/>
      <c r="Z1200" s="213"/>
      <c r="AA1200" s="213"/>
      <c r="AB1200" s="213"/>
      <c r="AC1200" s="213"/>
      <c r="AD1200" s="213"/>
      <c r="AE1200" s="213"/>
      <c r="AF1200" s="213"/>
      <c r="AG1200" s="213" t="s">
        <v>532</v>
      </c>
      <c r="AH1200" s="213">
        <v>0</v>
      </c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ht="22.5" outlineLevel="1" x14ac:dyDescent="0.2">
      <c r="A1201" s="220"/>
      <c r="B1201" s="221"/>
      <c r="C1201" s="261" t="s">
        <v>1875</v>
      </c>
      <c r="D1201" s="259"/>
      <c r="E1201" s="260"/>
      <c r="F1201" s="222"/>
      <c r="G1201" s="222"/>
      <c r="H1201" s="222"/>
      <c r="I1201" s="222"/>
      <c r="J1201" s="222"/>
      <c r="K1201" s="222"/>
      <c r="L1201" s="222"/>
      <c r="M1201" s="222"/>
      <c r="N1201" s="222"/>
      <c r="O1201" s="222"/>
      <c r="P1201" s="222"/>
      <c r="Q1201" s="222"/>
      <c r="R1201" s="222"/>
      <c r="S1201" s="222"/>
      <c r="T1201" s="222"/>
      <c r="U1201" s="222"/>
      <c r="V1201" s="222"/>
      <c r="W1201" s="222"/>
      <c r="X1201" s="222"/>
      <c r="Y1201" s="213"/>
      <c r="Z1201" s="213"/>
      <c r="AA1201" s="213"/>
      <c r="AB1201" s="213"/>
      <c r="AC1201" s="213"/>
      <c r="AD1201" s="213"/>
      <c r="AE1201" s="213"/>
      <c r="AF1201" s="213"/>
      <c r="AG1201" s="213" t="s">
        <v>532</v>
      </c>
      <c r="AH1201" s="213">
        <v>0</v>
      </c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1" x14ac:dyDescent="0.2">
      <c r="A1202" s="220"/>
      <c r="B1202" s="221"/>
      <c r="C1202" s="261" t="s">
        <v>3064</v>
      </c>
      <c r="D1202" s="259"/>
      <c r="E1202" s="260"/>
      <c r="F1202" s="222"/>
      <c r="G1202" s="222"/>
      <c r="H1202" s="222"/>
      <c r="I1202" s="222"/>
      <c r="J1202" s="222"/>
      <c r="K1202" s="222"/>
      <c r="L1202" s="222"/>
      <c r="M1202" s="222"/>
      <c r="N1202" s="222"/>
      <c r="O1202" s="222"/>
      <c r="P1202" s="222"/>
      <c r="Q1202" s="222"/>
      <c r="R1202" s="222"/>
      <c r="S1202" s="222"/>
      <c r="T1202" s="222"/>
      <c r="U1202" s="222"/>
      <c r="V1202" s="222"/>
      <c r="W1202" s="222"/>
      <c r="X1202" s="222"/>
      <c r="Y1202" s="213"/>
      <c r="Z1202" s="213"/>
      <c r="AA1202" s="213"/>
      <c r="AB1202" s="213"/>
      <c r="AC1202" s="213"/>
      <c r="AD1202" s="213"/>
      <c r="AE1202" s="213"/>
      <c r="AF1202" s="213"/>
      <c r="AG1202" s="213" t="s">
        <v>532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20"/>
      <c r="B1203" s="221"/>
      <c r="C1203" s="261" t="s">
        <v>3072</v>
      </c>
      <c r="D1203" s="259"/>
      <c r="E1203" s="260"/>
      <c r="F1203" s="222"/>
      <c r="G1203" s="222"/>
      <c r="H1203" s="222"/>
      <c r="I1203" s="222"/>
      <c r="J1203" s="222"/>
      <c r="K1203" s="222"/>
      <c r="L1203" s="222"/>
      <c r="M1203" s="222"/>
      <c r="N1203" s="222"/>
      <c r="O1203" s="222"/>
      <c r="P1203" s="222"/>
      <c r="Q1203" s="222"/>
      <c r="R1203" s="222"/>
      <c r="S1203" s="222"/>
      <c r="T1203" s="222"/>
      <c r="U1203" s="222"/>
      <c r="V1203" s="222"/>
      <c r="W1203" s="222"/>
      <c r="X1203" s="222"/>
      <c r="Y1203" s="213"/>
      <c r="Z1203" s="213"/>
      <c r="AA1203" s="213"/>
      <c r="AB1203" s="213"/>
      <c r="AC1203" s="213"/>
      <c r="AD1203" s="213"/>
      <c r="AE1203" s="213"/>
      <c r="AF1203" s="213"/>
      <c r="AG1203" s="213" t="s">
        <v>532</v>
      </c>
      <c r="AH1203" s="213">
        <v>0</v>
      </c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1" x14ac:dyDescent="0.2">
      <c r="A1204" s="220"/>
      <c r="B1204" s="221"/>
      <c r="C1204" s="261" t="s">
        <v>3073</v>
      </c>
      <c r="D1204" s="259"/>
      <c r="E1204" s="260">
        <v>382.02</v>
      </c>
      <c r="F1204" s="222"/>
      <c r="G1204" s="222"/>
      <c r="H1204" s="222"/>
      <c r="I1204" s="222"/>
      <c r="J1204" s="222"/>
      <c r="K1204" s="222"/>
      <c r="L1204" s="222"/>
      <c r="M1204" s="222"/>
      <c r="N1204" s="222"/>
      <c r="O1204" s="222"/>
      <c r="P1204" s="222"/>
      <c r="Q1204" s="222"/>
      <c r="R1204" s="222"/>
      <c r="S1204" s="222"/>
      <c r="T1204" s="222"/>
      <c r="U1204" s="222"/>
      <c r="V1204" s="222"/>
      <c r="W1204" s="222"/>
      <c r="X1204" s="222"/>
      <c r="Y1204" s="213"/>
      <c r="Z1204" s="213"/>
      <c r="AA1204" s="213"/>
      <c r="AB1204" s="213"/>
      <c r="AC1204" s="213"/>
      <c r="AD1204" s="213"/>
      <c r="AE1204" s="213"/>
      <c r="AF1204" s="213"/>
      <c r="AG1204" s="213" t="s">
        <v>532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ht="22.5" outlineLevel="1" x14ac:dyDescent="0.2">
      <c r="A1205" s="234">
        <v>302</v>
      </c>
      <c r="B1205" s="235" t="s">
        <v>3074</v>
      </c>
      <c r="C1205" s="253" t="s">
        <v>3075</v>
      </c>
      <c r="D1205" s="236" t="s">
        <v>514</v>
      </c>
      <c r="E1205" s="237">
        <v>1605.2</v>
      </c>
      <c r="F1205" s="238"/>
      <c r="G1205" s="239">
        <f>ROUND(E1205*F1205,2)</f>
        <v>0</v>
      </c>
      <c r="H1205" s="238"/>
      <c r="I1205" s="239">
        <f>ROUND(E1205*H1205,2)</f>
        <v>0</v>
      </c>
      <c r="J1205" s="238"/>
      <c r="K1205" s="239">
        <f>ROUND(E1205*J1205,2)</f>
        <v>0</v>
      </c>
      <c r="L1205" s="239">
        <v>21</v>
      </c>
      <c r="M1205" s="239">
        <f>G1205*(1+L1205/100)</f>
        <v>0</v>
      </c>
      <c r="N1205" s="239">
        <v>0</v>
      </c>
      <c r="O1205" s="239">
        <f>ROUND(E1205*N1205,2)</f>
        <v>0</v>
      </c>
      <c r="P1205" s="239">
        <v>0</v>
      </c>
      <c r="Q1205" s="239">
        <f>ROUND(E1205*P1205,2)</f>
        <v>0</v>
      </c>
      <c r="R1205" s="239"/>
      <c r="S1205" s="239" t="s">
        <v>374</v>
      </c>
      <c r="T1205" s="240" t="s">
        <v>375</v>
      </c>
      <c r="U1205" s="222">
        <v>0</v>
      </c>
      <c r="V1205" s="222">
        <f>ROUND(E1205*U1205,2)</f>
        <v>0</v>
      </c>
      <c r="W1205" s="222"/>
      <c r="X1205" s="222" t="s">
        <v>376</v>
      </c>
      <c r="Y1205" s="213"/>
      <c r="Z1205" s="213"/>
      <c r="AA1205" s="213"/>
      <c r="AB1205" s="213"/>
      <c r="AC1205" s="213"/>
      <c r="AD1205" s="213"/>
      <c r="AE1205" s="213"/>
      <c r="AF1205" s="213"/>
      <c r="AG1205" s="213" t="s">
        <v>561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ht="22.5" outlineLevel="1" x14ac:dyDescent="0.2">
      <c r="A1206" s="220"/>
      <c r="B1206" s="221"/>
      <c r="C1206" s="261" t="s">
        <v>1874</v>
      </c>
      <c r="D1206" s="259"/>
      <c r="E1206" s="260"/>
      <c r="F1206" s="222"/>
      <c r="G1206" s="222"/>
      <c r="H1206" s="222"/>
      <c r="I1206" s="222"/>
      <c r="J1206" s="222"/>
      <c r="K1206" s="222"/>
      <c r="L1206" s="222"/>
      <c r="M1206" s="222"/>
      <c r="N1206" s="222"/>
      <c r="O1206" s="222"/>
      <c r="P1206" s="222"/>
      <c r="Q1206" s="222"/>
      <c r="R1206" s="222"/>
      <c r="S1206" s="222"/>
      <c r="T1206" s="222"/>
      <c r="U1206" s="222"/>
      <c r="V1206" s="222"/>
      <c r="W1206" s="222"/>
      <c r="X1206" s="222"/>
      <c r="Y1206" s="213"/>
      <c r="Z1206" s="213"/>
      <c r="AA1206" s="213"/>
      <c r="AB1206" s="213"/>
      <c r="AC1206" s="213"/>
      <c r="AD1206" s="213"/>
      <c r="AE1206" s="213"/>
      <c r="AF1206" s="213"/>
      <c r="AG1206" s="213" t="s">
        <v>532</v>
      </c>
      <c r="AH1206" s="213">
        <v>0</v>
      </c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ht="22.5" outlineLevel="1" x14ac:dyDescent="0.2">
      <c r="A1207" s="220"/>
      <c r="B1207" s="221"/>
      <c r="C1207" s="261" t="s">
        <v>1875</v>
      </c>
      <c r="D1207" s="259"/>
      <c r="E1207" s="260"/>
      <c r="F1207" s="222"/>
      <c r="G1207" s="222"/>
      <c r="H1207" s="222"/>
      <c r="I1207" s="222"/>
      <c r="J1207" s="222"/>
      <c r="K1207" s="222"/>
      <c r="L1207" s="222"/>
      <c r="M1207" s="222"/>
      <c r="N1207" s="222"/>
      <c r="O1207" s="222"/>
      <c r="P1207" s="222"/>
      <c r="Q1207" s="222"/>
      <c r="R1207" s="222"/>
      <c r="S1207" s="222"/>
      <c r="T1207" s="222"/>
      <c r="U1207" s="222"/>
      <c r="V1207" s="222"/>
      <c r="W1207" s="222"/>
      <c r="X1207" s="222"/>
      <c r="Y1207" s="213"/>
      <c r="Z1207" s="213"/>
      <c r="AA1207" s="213"/>
      <c r="AB1207" s="213"/>
      <c r="AC1207" s="213"/>
      <c r="AD1207" s="213"/>
      <c r="AE1207" s="213"/>
      <c r="AF1207" s="213"/>
      <c r="AG1207" s="213" t="s">
        <v>532</v>
      </c>
      <c r="AH1207" s="213">
        <v>0</v>
      </c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1" x14ac:dyDescent="0.2">
      <c r="A1208" s="220"/>
      <c r="B1208" s="221"/>
      <c r="C1208" s="261" t="s">
        <v>3064</v>
      </c>
      <c r="D1208" s="259"/>
      <c r="E1208" s="260"/>
      <c r="F1208" s="222"/>
      <c r="G1208" s="222"/>
      <c r="H1208" s="222"/>
      <c r="I1208" s="222"/>
      <c r="J1208" s="222"/>
      <c r="K1208" s="222"/>
      <c r="L1208" s="222"/>
      <c r="M1208" s="222"/>
      <c r="N1208" s="222"/>
      <c r="O1208" s="222"/>
      <c r="P1208" s="222"/>
      <c r="Q1208" s="222"/>
      <c r="R1208" s="222"/>
      <c r="S1208" s="222"/>
      <c r="T1208" s="222"/>
      <c r="U1208" s="222"/>
      <c r="V1208" s="222"/>
      <c r="W1208" s="222"/>
      <c r="X1208" s="222"/>
      <c r="Y1208" s="213"/>
      <c r="Z1208" s="213"/>
      <c r="AA1208" s="213"/>
      <c r="AB1208" s="213"/>
      <c r="AC1208" s="213"/>
      <c r="AD1208" s="213"/>
      <c r="AE1208" s="213"/>
      <c r="AF1208" s="213"/>
      <c r="AG1208" s="213" t="s">
        <v>532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20"/>
      <c r="B1209" s="221"/>
      <c r="C1209" s="261" t="s">
        <v>3076</v>
      </c>
      <c r="D1209" s="259"/>
      <c r="E1209" s="260"/>
      <c r="F1209" s="222"/>
      <c r="G1209" s="222"/>
      <c r="H1209" s="222"/>
      <c r="I1209" s="222"/>
      <c r="J1209" s="222"/>
      <c r="K1209" s="222"/>
      <c r="L1209" s="222"/>
      <c r="M1209" s="222"/>
      <c r="N1209" s="222"/>
      <c r="O1209" s="222"/>
      <c r="P1209" s="222"/>
      <c r="Q1209" s="222"/>
      <c r="R1209" s="222"/>
      <c r="S1209" s="222"/>
      <c r="T1209" s="222"/>
      <c r="U1209" s="222"/>
      <c r="V1209" s="222"/>
      <c r="W1209" s="222"/>
      <c r="X1209" s="222"/>
      <c r="Y1209" s="213"/>
      <c r="Z1209" s="213"/>
      <c r="AA1209" s="213"/>
      <c r="AB1209" s="213"/>
      <c r="AC1209" s="213"/>
      <c r="AD1209" s="213"/>
      <c r="AE1209" s="213"/>
      <c r="AF1209" s="213"/>
      <c r="AG1209" s="213" t="s">
        <v>532</v>
      </c>
      <c r="AH1209" s="213">
        <v>0</v>
      </c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20"/>
      <c r="B1210" s="221"/>
      <c r="C1210" s="261" t="s">
        <v>3077</v>
      </c>
      <c r="D1210" s="259"/>
      <c r="E1210" s="260">
        <v>1605.2</v>
      </c>
      <c r="F1210" s="222"/>
      <c r="G1210" s="222"/>
      <c r="H1210" s="222"/>
      <c r="I1210" s="222"/>
      <c r="J1210" s="222"/>
      <c r="K1210" s="222"/>
      <c r="L1210" s="222"/>
      <c r="M1210" s="222"/>
      <c r="N1210" s="222"/>
      <c r="O1210" s="222"/>
      <c r="P1210" s="222"/>
      <c r="Q1210" s="222"/>
      <c r="R1210" s="222"/>
      <c r="S1210" s="222"/>
      <c r="T1210" s="222"/>
      <c r="U1210" s="222"/>
      <c r="V1210" s="222"/>
      <c r="W1210" s="222"/>
      <c r="X1210" s="222"/>
      <c r="Y1210" s="213"/>
      <c r="Z1210" s="213"/>
      <c r="AA1210" s="213"/>
      <c r="AB1210" s="213"/>
      <c r="AC1210" s="213"/>
      <c r="AD1210" s="213"/>
      <c r="AE1210" s="213"/>
      <c r="AF1210" s="213"/>
      <c r="AG1210" s="213" t="s">
        <v>532</v>
      </c>
      <c r="AH1210" s="213">
        <v>0</v>
      </c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34">
        <v>303</v>
      </c>
      <c r="B1211" s="235" t="s">
        <v>3078</v>
      </c>
      <c r="C1211" s="253" t="s">
        <v>3079</v>
      </c>
      <c r="D1211" s="236" t="s">
        <v>514</v>
      </c>
      <c r="E1211" s="237">
        <v>898</v>
      </c>
      <c r="F1211" s="238"/>
      <c r="G1211" s="239">
        <f>ROUND(E1211*F1211,2)</f>
        <v>0</v>
      </c>
      <c r="H1211" s="238"/>
      <c r="I1211" s="239">
        <f>ROUND(E1211*H1211,2)</f>
        <v>0</v>
      </c>
      <c r="J1211" s="238"/>
      <c r="K1211" s="239">
        <f>ROUND(E1211*J1211,2)</f>
        <v>0</v>
      </c>
      <c r="L1211" s="239">
        <v>21</v>
      </c>
      <c r="M1211" s="239">
        <f>G1211*(1+L1211/100)</f>
        <v>0</v>
      </c>
      <c r="N1211" s="239">
        <v>0</v>
      </c>
      <c r="O1211" s="239">
        <f>ROUND(E1211*N1211,2)</f>
        <v>0</v>
      </c>
      <c r="P1211" s="239">
        <v>0</v>
      </c>
      <c r="Q1211" s="239">
        <f>ROUND(E1211*P1211,2)</f>
        <v>0</v>
      </c>
      <c r="R1211" s="239"/>
      <c r="S1211" s="239" t="s">
        <v>374</v>
      </c>
      <c r="T1211" s="240" t="s">
        <v>375</v>
      </c>
      <c r="U1211" s="222">
        <v>0</v>
      </c>
      <c r="V1211" s="222">
        <f>ROUND(E1211*U1211,2)</f>
        <v>0</v>
      </c>
      <c r="W1211" s="222"/>
      <c r="X1211" s="222" t="s">
        <v>376</v>
      </c>
      <c r="Y1211" s="213"/>
      <c r="Z1211" s="213"/>
      <c r="AA1211" s="213"/>
      <c r="AB1211" s="213"/>
      <c r="AC1211" s="213"/>
      <c r="AD1211" s="213"/>
      <c r="AE1211" s="213"/>
      <c r="AF1211" s="213"/>
      <c r="AG1211" s="213" t="s">
        <v>561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ht="22.5" outlineLevel="1" x14ac:dyDescent="0.2">
      <c r="A1212" s="220"/>
      <c r="B1212" s="221"/>
      <c r="C1212" s="261" t="s">
        <v>1874</v>
      </c>
      <c r="D1212" s="259"/>
      <c r="E1212" s="260"/>
      <c r="F1212" s="222"/>
      <c r="G1212" s="222"/>
      <c r="H1212" s="222"/>
      <c r="I1212" s="222"/>
      <c r="J1212" s="222"/>
      <c r="K1212" s="222"/>
      <c r="L1212" s="222"/>
      <c r="M1212" s="222"/>
      <c r="N1212" s="222"/>
      <c r="O1212" s="222"/>
      <c r="P1212" s="222"/>
      <c r="Q1212" s="222"/>
      <c r="R1212" s="222"/>
      <c r="S1212" s="222"/>
      <c r="T1212" s="222"/>
      <c r="U1212" s="222"/>
      <c r="V1212" s="222"/>
      <c r="W1212" s="222"/>
      <c r="X1212" s="222"/>
      <c r="Y1212" s="213"/>
      <c r="Z1212" s="213"/>
      <c r="AA1212" s="213"/>
      <c r="AB1212" s="213"/>
      <c r="AC1212" s="213"/>
      <c r="AD1212" s="213"/>
      <c r="AE1212" s="213"/>
      <c r="AF1212" s="213"/>
      <c r="AG1212" s="213" t="s">
        <v>532</v>
      </c>
      <c r="AH1212" s="213">
        <v>0</v>
      </c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ht="22.5" outlineLevel="1" x14ac:dyDescent="0.2">
      <c r="A1213" s="220"/>
      <c r="B1213" s="221"/>
      <c r="C1213" s="261" t="s">
        <v>1875</v>
      </c>
      <c r="D1213" s="259"/>
      <c r="E1213" s="260"/>
      <c r="F1213" s="222"/>
      <c r="G1213" s="222"/>
      <c r="H1213" s="222"/>
      <c r="I1213" s="222"/>
      <c r="J1213" s="222"/>
      <c r="K1213" s="222"/>
      <c r="L1213" s="222"/>
      <c r="M1213" s="222"/>
      <c r="N1213" s="222"/>
      <c r="O1213" s="222"/>
      <c r="P1213" s="222"/>
      <c r="Q1213" s="222"/>
      <c r="R1213" s="222"/>
      <c r="S1213" s="222"/>
      <c r="T1213" s="222"/>
      <c r="U1213" s="222"/>
      <c r="V1213" s="222"/>
      <c r="W1213" s="222"/>
      <c r="X1213" s="222"/>
      <c r="Y1213" s="213"/>
      <c r="Z1213" s="213"/>
      <c r="AA1213" s="213"/>
      <c r="AB1213" s="213"/>
      <c r="AC1213" s="213"/>
      <c r="AD1213" s="213"/>
      <c r="AE1213" s="213"/>
      <c r="AF1213" s="213"/>
      <c r="AG1213" s="213" t="s">
        <v>532</v>
      </c>
      <c r="AH1213" s="213">
        <v>0</v>
      </c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20"/>
      <c r="B1214" s="221"/>
      <c r="C1214" s="261" t="s">
        <v>3064</v>
      </c>
      <c r="D1214" s="259"/>
      <c r="E1214" s="260"/>
      <c r="F1214" s="222"/>
      <c r="G1214" s="222"/>
      <c r="H1214" s="222"/>
      <c r="I1214" s="222"/>
      <c r="J1214" s="222"/>
      <c r="K1214" s="222"/>
      <c r="L1214" s="222"/>
      <c r="M1214" s="222"/>
      <c r="N1214" s="222"/>
      <c r="O1214" s="222"/>
      <c r="P1214" s="222"/>
      <c r="Q1214" s="222"/>
      <c r="R1214" s="222"/>
      <c r="S1214" s="222"/>
      <c r="T1214" s="222"/>
      <c r="U1214" s="222"/>
      <c r="V1214" s="222"/>
      <c r="W1214" s="222"/>
      <c r="X1214" s="222"/>
      <c r="Y1214" s="213"/>
      <c r="Z1214" s="213"/>
      <c r="AA1214" s="213"/>
      <c r="AB1214" s="213"/>
      <c r="AC1214" s="213"/>
      <c r="AD1214" s="213"/>
      <c r="AE1214" s="213"/>
      <c r="AF1214" s="213"/>
      <c r="AG1214" s="213" t="s">
        <v>532</v>
      </c>
      <c r="AH1214" s="213">
        <v>0</v>
      </c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20"/>
      <c r="B1215" s="221"/>
      <c r="C1215" s="261" t="s">
        <v>3080</v>
      </c>
      <c r="D1215" s="259"/>
      <c r="E1215" s="260"/>
      <c r="F1215" s="222"/>
      <c r="G1215" s="222"/>
      <c r="H1215" s="222"/>
      <c r="I1215" s="222"/>
      <c r="J1215" s="222"/>
      <c r="K1215" s="222"/>
      <c r="L1215" s="222"/>
      <c r="M1215" s="222"/>
      <c r="N1215" s="222"/>
      <c r="O1215" s="222"/>
      <c r="P1215" s="222"/>
      <c r="Q1215" s="222"/>
      <c r="R1215" s="222"/>
      <c r="S1215" s="222"/>
      <c r="T1215" s="222"/>
      <c r="U1215" s="222"/>
      <c r="V1215" s="222"/>
      <c r="W1215" s="222"/>
      <c r="X1215" s="222"/>
      <c r="Y1215" s="213"/>
      <c r="Z1215" s="213"/>
      <c r="AA1215" s="213"/>
      <c r="AB1215" s="213"/>
      <c r="AC1215" s="213"/>
      <c r="AD1215" s="213"/>
      <c r="AE1215" s="213"/>
      <c r="AF1215" s="213"/>
      <c r="AG1215" s="213" t="s">
        <v>532</v>
      </c>
      <c r="AH1215" s="213">
        <v>0</v>
      </c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20"/>
      <c r="B1216" s="221"/>
      <c r="C1216" s="261" t="s">
        <v>3081</v>
      </c>
      <c r="D1216" s="259"/>
      <c r="E1216" s="260">
        <v>898</v>
      </c>
      <c r="F1216" s="222"/>
      <c r="G1216" s="222"/>
      <c r="H1216" s="222"/>
      <c r="I1216" s="222"/>
      <c r="J1216" s="222"/>
      <c r="K1216" s="222"/>
      <c r="L1216" s="222"/>
      <c r="M1216" s="222"/>
      <c r="N1216" s="222"/>
      <c r="O1216" s="222"/>
      <c r="P1216" s="222"/>
      <c r="Q1216" s="222"/>
      <c r="R1216" s="222"/>
      <c r="S1216" s="222"/>
      <c r="T1216" s="222"/>
      <c r="U1216" s="222"/>
      <c r="V1216" s="222"/>
      <c r="W1216" s="222"/>
      <c r="X1216" s="222"/>
      <c r="Y1216" s="213"/>
      <c r="Z1216" s="213"/>
      <c r="AA1216" s="213"/>
      <c r="AB1216" s="213"/>
      <c r="AC1216" s="213"/>
      <c r="AD1216" s="213"/>
      <c r="AE1216" s="213"/>
      <c r="AF1216" s="213"/>
      <c r="AG1216" s="213" t="s">
        <v>532</v>
      </c>
      <c r="AH1216" s="213">
        <v>0</v>
      </c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ht="22.5" outlineLevel="1" x14ac:dyDescent="0.2">
      <c r="A1217" s="234">
        <v>304</v>
      </c>
      <c r="B1217" s="235" t="s">
        <v>3082</v>
      </c>
      <c r="C1217" s="253" t="s">
        <v>3083</v>
      </c>
      <c r="D1217" s="236" t="s">
        <v>514</v>
      </c>
      <c r="E1217" s="237">
        <v>1115</v>
      </c>
      <c r="F1217" s="238"/>
      <c r="G1217" s="239">
        <f>ROUND(E1217*F1217,2)</f>
        <v>0</v>
      </c>
      <c r="H1217" s="238"/>
      <c r="I1217" s="239">
        <f>ROUND(E1217*H1217,2)</f>
        <v>0</v>
      </c>
      <c r="J1217" s="238"/>
      <c r="K1217" s="239">
        <f>ROUND(E1217*J1217,2)</f>
        <v>0</v>
      </c>
      <c r="L1217" s="239">
        <v>21</v>
      </c>
      <c r="M1217" s="239">
        <f>G1217*(1+L1217/100)</f>
        <v>0</v>
      </c>
      <c r="N1217" s="239">
        <v>0</v>
      </c>
      <c r="O1217" s="239">
        <f>ROUND(E1217*N1217,2)</f>
        <v>0</v>
      </c>
      <c r="P1217" s="239">
        <v>0</v>
      </c>
      <c r="Q1217" s="239">
        <f>ROUND(E1217*P1217,2)</f>
        <v>0</v>
      </c>
      <c r="R1217" s="239"/>
      <c r="S1217" s="239" t="s">
        <v>374</v>
      </c>
      <c r="T1217" s="240" t="s">
        <v>375</v>
      </c>
      <c r="U1217" s="222">
        <v>0</v>
      </c>
      <c r="V1217" s="222">
        <f>ROUND(E1217*U1217,2)</f>
        <v>0</v>
      </c>
      <c r="W1217" s="222"/>
      <c r="X1217" s="222" t="s">
        <v>376</v>
      </c>
      <c r="Y1217" s="213"/>
      <c r="Z1217" s="213"/>
      <c r="AA1217" s="213"/>
      <c r="AB1217" s="213"/>
      <c r="AC1217" s="213"/>
      <c r="AD1217" s="213"/>
      <c r="AE1217" s="213"/>
      <c r="AF1217" s="213"/>
      <c r="AG1217" s="213" t="s">
        <v>561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ht="22.5" outlineLevel="1" x14ac:dyDescent="0.2">
      <c r="A1218" s="220"/>
      <c r="B1218" s="221"/>
      <c r="C1218" s="261" t="s">
        <v>1874</v>
      </c>
      <c r="D1218" s="259"/>
      <c r="E1218" s="260"/>
      <c r="F1218" s="222"/>
      <c r="G1218" s="222"/>
      <c r="H1218" s="222"/>
      <c r="I1218" s="222"/>
      <c r="J1218" s="222"/>
      <c r="K1218" s="222"/>
      <c r="L1218" s="222"/>
      <c r="M1218" s="222"/>
      <c r="N1218" s="222"/>
      <c r="O1218" s="222"/>
      <c r="P1218" s="222"/>
      <c r="Q1218" s="222"/>
      <c r="R1218" s="222"/>
      <c r="S1218" s="222"/>
      <c r="T1218" s="222"/>
      <c r="U1218" s="222"/>
      <c r="V1218" s="222"/>
      <c r="W1218" s="222"/>
      <c r="X1218" s="222"/>
      <c r="Y1218" s="213"/>
      <c r="Z1218" s="213"/>
      <c r="AA1218" s="213"/>
      <c r="AB1218" s="213"/>
      <c r="AC1218" s="213"/>
      <c r="AD1218" s="213"/>
      <c r="AE1218" s="213"/>
      <c r="AF1218" s="213"/>
      <c r="AG1218" s="213" t="s">
        <v>532</v>
      </c>
      <c r="AH1218" s="213">
        <v>0</v>
      </c>
      <c r="AI1218" s="213"/>
      <c r="AJ1218" s="213"/>
      <c r="AK1218" s="213"/>
      <c r="AL1218" s="213"/>
      <c r="AM1218" s="213"/>
      <c r="AN1218" s="213"/>
      <c r="AO1218" s="213"/>
      <c r="AP1218" s="213"/>
      <c r="AQ1218" s="213"/>
      <c r="AR1218" s="213"/>
      <c r="AS1218" s="213"/>
      <c r="AT1218" s="213"/>
      <c r="AU1218" s="213"/>
      <c r="AV1218" s="213"/>
      <c r="AW1218" s="213"/>
      <c r="AX1218" s="213"/>
      <c r="AY1218" s="213"/>
      <c r="AZ1218" s="213"/>
      <c r="BA1218" s="213"/>
      <c r="BB1218" s="213"/>
      <c r="BC1218" s="213"/>
      <c r="BD1218" s="213"/>
      <c r="BE1218" s="213"/>
      <c r="BF1218" s="213"/>
      <c r="BG1218" s="213"/>
      <c r="BH1218" s="213"/>
    </row>
    <row r="1219" spans="1:60" ht="22.5" outlineLevel="1" x14ac:dyDescent="0.2">
      <c r="A1219" s="220"/>
      <c r="B1219" s="221"/>
      <c r="C1219" s="261" t="s">
        <v>1875</v>
      </c>
      <c r="D1219" s="259"/>
      <c r="E1219" s="260"/>
      <c r="F1219" s="222"/>
      <c r="G1219" s="222"/>
      <c r="H1219" s="222"/>
      <c r="I1219" s="222"/>
      <c r="J1219" s="222"/>
      <c r="K1219" s="222"/>
      <c r="L1219" s="222"/>
      <c r="M1219" s="222"/>
      <c r="N1219" s="222"/>
      <c r="O1219" s="222"/>
      <c r="P1219" s="222"/>
      <c r="Q1219" s="222"/>
      <c r="R1219" s="222"/>
      <c r="S1219" s="222"/>
      <c r="T1219" s="222"/>
      <c r="U1219" s="222"/>
      <c r="V1219" s="222"/>
      <c r="W1219" s="222"/>
      <c r="X1219" s="222"/>
      <c r="Y1219" s="213"/>
      <c r="Z1219" s="213"/>
      <c r="AA1219" s="213"/>
      <c r="AB1219" s="213"/>
      <c r="AC1219" s="213"/>
      <c r="AD1219" s="213"/>
      <c r="AE1219" s="213"/>
      <c r="AF1219" s="213"/>
      <c r="AG1219" s="213" t="s">
        <v>532</v>
      </c>
      <c r="AH1219" s="213">
        <v>0</v>
      </c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1" x14ac:dyDescent="0.2">
      <c r="A1220" s="220"/>
      <c r="B1220" s="221"/>
      <c r="C1220" s="261" t="s">
        <v>3064</v>
      </c>
      <c r="D1220" s="259"/>
      <c r="E1220" s="260"/>
      <c r="F1220" s="222"/>
      <c r="G1220" s="222"/>
      <c r="H1220" s="222"/>
      <c r="I1220" s="222"/>
      <c r="J1220" s="222"/>
      <c r="K1220" s="222"/>
      <c r="L1220" s="222"/>
      <c r="M1220" s="222"/>
      <c r="N1220" s="222"/>
      <c r="O1220" s="222"/>
      <c r="P1220" s="222"/>
      <c r="Q1220" s="222"/>
      <c r="R1220" s="222"/>
      <c r="S1220" s="222"/>
      <c r="T1220" s="222"/>
      <c r="U1220" s="222"/>
      <c r="V1220" s="222"/>
      <c r="W1220" s="222"/>
      <c r="X1220" s="222"/>
      <c r="Y1220" s="213"/>
      <c r="Z1220" s="213"/>
      <c r="AA1220" s="213"/>
      <c r="AB1220" s="213"/>
      <c r="AC1220" s="213"/>
      <c r="AD1220" s="213"/>
      <c r="AE1220" s="213"/>
      <c r="AF1220" s="213"/>
      <c r="AG1220" s="213" t="s">
        <v>532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1" x14ac:dyDescent="0.2">
      <c r="A1221" s="220"/>
      <c r="B1221" s="221"/>
      <c r="C1221" s="261" t="s">
        <v>3084</v>
      </c>
      <c r="D1221" s="259"/>
      <c r="E1221" s="260"/>
      <c r="F1221" s="222"/>
      <c r="G1221" s="222"/>
      <c r="H1221" s="222"/>
      <c r="I1221" s="222"/>
      <c r="J1221" s="222"/>
      <c r="K1221" s="222"/>
      <c r="L1221" s="222"/>
      <c r="M1221" s="222"/>
      <c r="N1221" s="222"/>
      <c r="O1221" s="222"/>
      <c r="P1221" s="222"/>
      <c r="Q1221" s="222"/>
      <c r="R1221" s="222"/>
      <c r="S1221" s="222"/>
      <c r="T1221" s="222"/>
      <c r="U1221" s="222"/>
      <c r="V1221" s="222"/>
      <c r="W1221" s="222"/>
      <c r="X1221" s="222"/>
      <c r="Y1221" s="213"/>
      <c r="Z1221" s="213"/>
      <c r="AA1221" s="213"/>
      <c r="AB1221" s="213"/>
      <c r="AC1221" s="213"/>
      <c r="AD1221" s="213"/>
      <c r="AE1221" s="213"/>
      <c r="AF1221" s="213"/>
      <c r="AG1221" s="213" t="s">
        <v>532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1" x14ac:dyDescent="0.2">
      <c r="A1222" s="220"/>
      <c r="B1222" s="221"/>
      <c r="C1222" s="261" t="s">
        <v>3085</v>
      </c>
      <c r="D1222" s="259"/>
      <c r="E1222" s="260">
        <v>1115</v>
      </c>
      <c r="F1222" s="222"/>
      <c r="G1222" s="222"/>
      <c r="H1222" s="222"/>
      <c r="I1222" s="222"/>
      <c r="J1222" s="222"/>
      <c r="K1222" s="222"/>
      <c r="L1222" s="222"/>
      <c r="M1222" s="222"/>
      <c r="N1222" s="222"/>
      <c r="O1222" s="222"/>
      <c r="P1222" s="222"/>
      <c r="Q1222" s="222"/>
      <c r="R1222" s="222"/>
      <c r="S1222" s="222"/>
      <c r="T1222" s="222"/>
      <c r="U1222" s="222"/>
      <c r="V1222" s="222"/>
      <c r="W1222" s="222"/>
      <c r="X1222" s="222"/>
      <c r="Y1222" s="213"/>
      <c r="Z1222" s="213"/>
      <c r="AA1222" s="213"/>
      <c r="AB1222" s="213"/>
      <c r="AC1222" s="213"/>
      <c r="AD1222" s="213"/>
      <c r="AE1222" s="213"/>
      <c r="AF1222" s="213"/>
      <c r="AG1222" s="213" t="s">
        <v>532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1" x14ac:dyDescent="0.2">
      <c r="A1223" s="234">
        <v>305</v>
      </c>
      <c r="B1223" s="235" t="s">
        <v>3086</v>
      </c>
      <c r="C1223" s="253" t="s">
        <v>3087</v>
      </c>
      <c r="D1223" s="236" t="s">
        <v>514</v>
      </c>
      <c r="E1223" s="237">
        <v>319</v>
      </c>
      <c r="F1223" s="238"/>
      <c r="G1223" s="239">
        <f>ROUND(E1223*F1223,2)</f>
        <v>0</v>
      </c>
      <c r="H1223" s="238"/>
      <c r="I1223" s="239">
        <f>ROUND(E1223*H1223,2)</f>
        <v>0</v>
      </c>
      <c r="J1223" s="238"/>
      <c r="K1223" s="239">
        <f>ROUND(E1223*J1223,2)</f>
        <v>0</v>
      </c>
      <c r="L1223" s="239">
        <v>21</v>
      </c>
      <c r="M1223" s="239">
        <f>G1223*(1+L1223/100)</f>
        <v>0</v>
      </c>
      <c r="N1223" s="239">
        <v>0</v>
      </c>
      <c r="O1223" s="239">
        <f>ROUND(E1223*N1223,2)</f>
        <v>0</v>
      </c>
      <c r="P1223" s="239">
        <v>0</v>
      </c>
      <c r="Q1223" s="239">
        <f>ROUND(E1223*P1223,2)</f>
        <v>0</v>
      </c>
      <c r="R1223" s="239"/>
      <c r="S1223" s="239" t="s">
        <v>374</v>
      </c>
      <c r="T1223" s="240" t="s">
        <v>375</v>
      </c>
      <c r="U1223" s="222">
        <v>0</v>
      </c>
      <c r="V1223" s="222">
        <f>ROUND(E1223*U1223,2)</f>
        <v>0</v>
      </c>
      <c r="W1223" s="222"/>
      <c r="X1223" s="222" t="s">
        <v>376</v>
      </c>
      <c r="Y1223" s="213"/>
      <c r="Z1223" s="213"/>
      <c r="AA1223" s="213"/>
      <c r="AB1223" s="213"/>
      <c r="AC1223" s="213"/>
      <c r="AD1223" s="213"/>
      <c r="AE1223" s="213"/>
      <c r="AF1223" s="213"/>
      <c r="AG1223" s="213" t="s">
        <v>561</v>
      </c>
      <c r="AH1223" s="213"/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ht="22.5" outlineLevel="1" x14ac:dyDescent="0.2">
      <c r="A1224" s="220"/>
      <c r="B1224" s="221"/>
      <c r="C1224" s="261" t="s">
        <v>1874</v>
      </c>
      <c r="D1224" s="259"/>
      <c r="E1224" s="260"/>
      <c r="F1224" s="222"/>
      <c r="G1224" s="222"/>
      <c r="H1224" s="222"/>
      <c r="I1224" s="222"/>
      <c r="J1224" s="222"/>
      <c r="K1224" s="222"/>
      <c r="L1224" s="222"/>
      <c r="M1224" s="222"/>
      <c r="N1224" s="222"/>
      <c r="O1224" s="222"/>
      <c r="P1224" s="222"/>
      <c r="Q1224" s="222"/>
      <c r="R1224" s="222"/>
      <c r="S1224" s="222"/>
      <c r="T1224" s="222"/>
      <c r="U1224" s="222"/>
      <c r="V1224" s="222"/>
      <c r="W1224" s="222"/>
      <c r="X1224" s="222"/>
      <c r="Y1224" s="213"/>
      <c r="Z1224" s="213"/>
      <c r="AA1224" s="213"/>
      <c r="AB1224" s="213"/>
      <c r="AC1224" s="213"/>
      <c r="AD1224" s="213"/>
      <c r="AE1224" s="213"/>
      <c r="AF1224" s="213"/>
      <c r="AG1224" s="213" t="s">
        <v>532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ht="22.5" outlineLevel="1" x14ac:dyDescent="0.2">
      <c r="A1225" s="220"/>
      <c r="B1225" s="221"/>
      <c r="C1225" s="261" t="s">
        <v>1875</v>
      </c>
      <c r="D1225" s="259"/>
      <c r="E1225" s="260"/>
      <c r="F1225" s="222"/>
      <c r="G1225" s="222"/>
      <c r="H1225" s="222"/>
      <c r="I1225" s="222"/>
      <c r="J1225" s="222"/>
      <c r="K1225" s="222"/>
      <c r="L1225" s="222"/>
      <c r="M1225" s="222"/>
      <c r="N1225" s="222"/>
      <c r="O1225" s="222"/>
      <c r="P1225" s="222"/>
      <c r="Q1225" s="222"/>
      <c r="R1225" s="222"/>
      <c r="S1225" s="222"/>
      <c r="T1225" s="222"/>
      <c r="U1225" s="222"/>
      <c r="V1225" s="222"/>
      <c r="W1225" s="222"/>
      <c r="X1225" s="222"/>
      <c r="Y1225" s="213"/>
      <c r="Z1225" s="213"/>
      <c r="AA1225" s="213"/>
      <c r="AB1225" s="213"/>
      <c r="AC1225" s="213"/>
      <c r="AD1225" s="213"/>
      <c r="AE1225" s="213"/>
      <c r="AF1225" s="213"/>
      <c r="AG1225" s="213" t="s">
        <v>532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1" x14ac:dyDescent="0.2">
      <c r="A1226" s="220"/>
      <c r="B1226" s="221"/>
      <c r="C1226" s="261" t="s">
        <v>3064</v>
      </c>
      <c r="D1226" s="259"/>
      <c r="E1226" s="260"/>
      <c r="F1226" s="222"/>
      <c r="G1226" s="222"/>
      <c r="H1226" s="222"/>
      <c r="I1226" s="222"/>
      <c r="J1226" s="222"/>
      <c r="K1226" s="222"/>
      <c r="L1226" s="222"/>
      <c r="M1226" s="222"/>
      <c r="N1226" s="222"/>
      <c r="O1226" s="222"/>
      <c r="P1226" s="222"/>
      <c r="Q1226" s="222"/>
      <c r="R1226" s="222"/>
      <c r="S1226" s="222"/>
      <c r="T1226" s="222"/>
      <c r="U1226" s="222"/>
      <c r="V1226" s="222"/>
      <c r="W1226" s="222"/>
      <c r="X1226" s="222"/>
      <c r="Y1226" s="213"/>
      <c r="Z1226" s="213"/>
      <c r="AA1226" s="213"/>
      <c r="AB1226" s="213"/>
      <c r="AC1226" s="213"/>
      <c r="AD1226" s="213"/>
      <c r="AE1226" s="213"/>
      <c r="AF1226" s="213"/>
      <c r="AG1226" s="213" t="s">
        <v>532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1" x14ac:dyDescent="0.2">
      <c r="A1227" s="220"/>
      <c r="B1227" s="221"/>
      <c r="C1227" s="261" t="s">
        <v>3088</v>
      </c>
      <c r="D1227" s="259"/>
      <c r="E1227" s="260"/>
      <c r="F1227" s="222"/>
      <c r="G1227" s="222"/>
      <c r="H1227" s="222"/>
      <c r="I1227" s="222"/>
      <c r="J1227" s="222"/>
      <c r="K1227" s="222"/>
      <c r="L1227" s="222"/>
      <c r="M1227" s="222"/>
      <c r="N1227" s="222"/>
      <c r="O1227" s="222"/>
      <c r="P1227" s="222"/>
      <c r="Q1227" s="222"/>
      <c r="R1227" s="222"/>
      <c r="S1227" s="222"/>
      <c r="T1227" s="222"/>
      <c r="U1227" s="222"/>
      <c r="V1227" s="222"/>
      <c r="W1227" s="222"/>
      <c r="X1227" s="222"/>
      <c r="Y1227" s="213"/>
      <c r="Z1227" s="213"/>
      <c r="AA1227" s="213"/>
      <c r="AB1227" s="213"/>
      <c r="AC1227" s="213"/>
      <c r="AD1227" s="213"/>
      <c r="AE1227" s="213"/>
      <c r="AF1227" s="213"/>
      <c r="AG1227" s="213" t="s">
        <v>532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1" x14ac:dyDescent="0.2">
      <c r="A1228" s="220"/>
      <c r="B1228" s="221"/>
      <c r="C1228" s="261" t="s">
        <v>3089</v>
      </c>
      <c r="D1228" s="259"/>
      <c r="E1228" s="260">
        <v>319</v>
      </c>
      <c r="F1228" s="222"/>
      <c r="G1228" s="222"/>
      <c r="H1228" s="222"/>
      <c r="I1228" s="222"/>
      <c r="J1228" s="222"/>
      <c r="K1228" s="222"/>
      <c r="L1228" s="222"/>
      <c r="M1228" s="222"/>
      <c r="N1228" s="222"/>
      <c r="O1228" s="222"/>
      <c r="P1228" s="222"/>
      <c r="Q1228" s="222"/>
      <c r="R1228" s="222"/>
      <c r="S1228" s="222"/>
      <c r="T1228" s="222"/>
      <c r="U1228" s="222"/>
      <c r="V1228" s="222"/>
      <c r="W1228" s="222"/>
      <c r="X1228" s="222"/>
      <c r="Y1228" s="213"/>
      <c r="Z1228" s="213"/>
      <c r="AA1228" s="213"/>
      <c r="AB1228" s="213"/>
      <c r="AC1228" s="213"/>
      <c r="AD1228" s="213"/>
      <c r="AE1228" s="213"/>
      <c r="AF1228" s="213"/>
      <c r="AG1228" s="213" t="s">
        <v>532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1" x14ac:dyDescent="0.2">
      <c r="A1229" s="234">
        <v>306</v>
      </c>
      <c r="B1229" s="235" t="s">
        <v>3090</v>
      </c>
      <c r="C1229" s="253" t="s">
        <v>3091</v>
      </c>
      <c r="D1229" s="236" t="s">
        <v>530</v>
      </c>
      <c r="E1229" s="237">
        <v>13</v>
      </c>
      <c r="F1229" s="238"/>
      <c r="G1229" s="239">
        <f>ROUND(E1229*F1229,2)</f>
        <v>0</v>
      </c>
      <c r="H1229" s="238"/>
      <c r="I1229" s="239">
        <f>ROUND(E1229*H1229,2)</f>
        <v>0</v>
      </c>
      <c r="J1229" s="238"/>
      <c r="K1229" s="239">
        <f>ROUND(E1229*J1229,2)</f>
        <v>0</v>
      </c>
      <c r="L1229" s="239">
        <v>21</v>
      </c>
      <c r="M1229" s="239">
        <f>G1229*(1+L1229/100)</f>
        <v>0</v>
      </c>
      <c r="N1229" s="239">
        <v>0</v>
      </c>
      <c r="O1229" s="239">
        <f>ROUND(E1229*N1229,2)</f>
        <v>0</v>
      </c>
      <c r="P1229" s="239">
        <v>0</v>
      </c>
      <c r="Q1229" s="239">
        <f>ROUND(E1229*P1229,2)</f>
        <v>0</v>
      </c>
      <c r="R1229" s="239"/>
      <c r="S1229" s="239" t="s">
        <v>374</v>
      </c>
      <c r="T1229" s="240" t="s">
        <v>375</v>
      </c>
      <c r="U1229" s="222">
        <v>0</v>
      </c>
      <c r="V1229" s="222">
        <f>ROUND(E1229*U1229,2)</f>
        <v>0</v>
      </c>
      <c r="W1229" s="222"/>
      <c r="X1229" s="222" t="s">
        <v>376</v>
      </c>
      <c r="Y1229" s="213"/>
      <c r="Z1229" s="213"/>
      <c r="AA1229" s="213"/>
      <c r="AB1229" s="213"/>
      <c r="AC1229" s="213"/>
      <c r="AD1229" s="213"/>
      <c r="AE1229" s="213"/>
      <c r="AF1229" s="213"/>
      <c r="AG1229" s="213" t="s">
        <v>561</v>
      </c>
      <c r="AH1229" s="213"/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ht="22.5" outlineLevel="1" x14ac:dyDescent="0.2">
      <c r="A1230" s="220"/>
      <c r="B1230" s="221"/>
      <c r="C1230" s="261" t="s">
        <v>1874</v>
      </c>
      <c r="D1230" s="259"/>
      <c r="E1230" s="260"/>
      <c r="F1230" s="222"/>
      <c r="G1230" s="222"/>
      <c r="H1230" s="222"/>
      <c r="I1230" s="222"/>
      <c r="J1230" s="222"/>
      <c r="K1230" s="222"/>
      <c r="L1230" s="222"/>
      <c r="M1230" s="222"/>
      <c r="N1230" s="222"/>
      <c r="O1230" s="222"/>
      <c r="P1230" s="222"/>
      <c r="Q1230" s="222"/>
      <c r="R1230" s="222"/>
      <c r="S1230" s="222"/>
      <c r="T1230" s="222"/>
      <c r="U1230" s="222"/>
      <c r="V1230" s="222"/>
      <c r="W1230" s="222"/>
      <c r="X1230" s="222"/>
      <c r="Y1230" s="213"/>
      <c r="Z1230" s="213"/>
      <c r="AA1230" s="213"/>
      <c r="AB1230" s="213"/>
      <c r="AC1230" s="213"/>
      <c r="AD1230" s="213"/>
      <c r="AE1230" s="213"/>
      <c r="AF1230" s="213"/>
      <c r="AG1230" s="213" t="s">
        <v>532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ht="22.5" outlineLevel="1" x14ac:dyDescent="0.2">
      <c r="A1231" s="220"/>
      <c r="B1231" s="221"/>
      <c r="C1231" s="261" t="s">
        <v>1875</v>
      </c>
      <c r="D1231" s="259"/>
      <c r="E1231" s="260"/>
      <c r="F1231" s="222"/>
      <c r="G1231" s="222"/>
      <c r="H1231" s="222"/>
      <c r="I1231" s="222"/>
      <c r="J1231" s="222"/>
      <c r="K1231" s="222"/>
      <c r="L1231" s="222"/>
      <c r="M1231" s="222"/>
      <c r="N1231" s="222"/>
      <c r="O1231" s="222"/>
      <c r="P1231" s="222"/>
      <c r="Q1231" s="222"/>
      <c r="R1231" s="222"/>
      <c r="S1231" s="222"/>
      <c r="T1231" s="222"/>
      <c r="U1231" s="222"/>
      <c r="V1231" s="222"/>
      <c r="W1231" s="222"/>
      <c r="X1231" s="222"/>
      <c r="Y1231" s="213"/>
      <c r="Z1231" s="213"/>
      <c r="AA1231" s="213"/>
      <c r="AB1231" s="213"/>
      <c r="AC1231" s="213"/>
      <c r="AD1231" s="213"/>
      <c r="AE1231" s="213"/>
      <c r="AF1231" s="213"/>
      <c r="AG1231" s="213" t="s">
        <v>532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1" x14ac:dyDescent="0.2">
      <c r="A1232" s="220"/>
      <c r="B1232" s="221"/>
      <c r="C1232" s="261" t="s">
        <v>3064</v>
      </c>
      <c r="D1232" s="259"/>
      <c r="E1232" s="260"/>
      <c r="F1232" s="222"/>
      <c r="G1232" s="222"/>
      <c r="H1232" s="222"/>
      <c r="I1232" s="222"/>
      <c r="J1232" s="222"/>
      <c r="K1232" s="222"/>
      <c r="L1232" s="222"/>
      <c r="M1232" s="222"/>
      <c r="N1232" s="222"/>
      <c r="O1232" s="222"/>
      <c r="P1232" s="222"/>
      <c r="Q1232" s="222"/>
      <c r="R1232" s="222"/>
      <c r="S1232" s="222"/>
      <c r="T1232" s="222"/>
      <c r="U1232" s="222"/>
      <c r="V1232" s="222"/>
      <c r="W1232" s="222"/>
      <c r="X1232" s="222"/>
      <c r="Y1232" s="213"/>
      <c r="Z1232" s="213"/>
      <c r="AA1232" s="213"/>
      <c r="AB1232" s="213"/>
      <c r="AC1232" s="213"/>
      <c r="AD1232" s="213"/>
      <c r="AE1232" s="213"/>
      <c r="AF1232" s="213"/>
      <c r="AG1232" s="213" t="s">
        <v>532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1" x14ac:dyDescent="0.2">
      <c r="A1233" s="220"/>
      <c r="B1233" s="221"/>
      <c r="C1233" s="261" t="s">
        <v>2984</v>
      </c>
      <c r="D1233" s="259"/>
      <c r="E1233" s="260"/>
      <c r="F1233" s="222"/>
      <c r="G1233" s="222"/>
      <c r="H1233" s="222"/>
      <c r="I1233" s="222"/>
      <c r="J1233" s="222"/>
      <c r="K1233" s="222"/>
      <c r="L1233" s="222"/>
      <c r="M1233" s="222"/>
      <c r="N1233" s="222"/>
      <c r="O1233" s="222"/>
      <c r="P1233" s="222"/>
      <c r="Q1233" s="222"/>
      <c r="R1233" s="222"/>
      <c r="S1233" s="222"/>
      <c r="T1233" s="222"/>
      <c r="U1233" s="222"/>
      <c r="V1233" s="222"/>
      <c r="W1233" s="222"/>
      <c r="X1233" s="222"/>
      <c r="Y1233" s="213"/>
      <c r="Z1233" s="213"/>
      <c r="AA1233" s="213"/>
      <c r="AB1233" s="213"/>
      <c r="AC1233" s="213"/>
      <c r="AD1233" s="213"/>
      <c r="AE1233" s="213"/>
      <c r="AF1233" s="213"/>
      <c r="AG1233" s="213" t="s">
        <v>532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1" x14ac:dyDescent="0.2">
      <c r="A1234" s="220"/>
      <c r="B1234" s="221"/>
      <c r="C1234" s="261" t="s">
        <v>2985</v>
      </c>
      <c r="D1234" s="259"/>
      <c r="E1234" s="260">
        <v>13</v>
      </c>
      <c r="F1234" s="222"/>
      <c r="G1234" s="222"/>
      <c r="H1234" s="222"/>
      <c r="I1234" s="222"/>
      <c r="J1234" s="222"/>
      <c r="K1234" s="222"/>
      <c r="L1234" s="222"/>
      <c r="M1234" s="222"/>
      <c r="N1234" s="222"/>
      <c r="O1234" s="222"/>
      <c r="P1234" s="222"/>
      <c r="Q1234" s="222"/>
      <c r="R1234" s="222"/>
      <c r="S1234" s="222"/>
      <c r="T1234" s="222"/>
      <c r="U1234" s="222"/>
      <c r="V1234" s="222"/>
      <c r="W1234" s="222"/>
      <c r="X1234" s="222"/>
      <c r="Y1234" s="213"/>
      <c r="Z1234" s="213"/>
      <c r="AA1234" s="213"/>
      <c r="AB1234" s="213"/>
      <c r="AC1234" s="213"/>
      <c r="AD1234" s="213"/>
      <c r="AE1234" s="213"/>
      <c r="AF1234" s="213"/>
      <c r="AG1234" s="213" t="s">
        <v>532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1" x14ac:dyDescent="0.2">
      <c r="A1235" s="234">
        <v>307</v>
      </c>
      <c r="B1235" s="235" t="s">
        <v>3092</v>
      </c>
      <c r="C1235" s="253" t="s">
        <v>3093</v>
      </c>
      <c r="D1235" s="236" t="s">
        <v>530</v>
      </c>
      <c r="E1235" s="237">
        <v>8</v>
      </c>
      <c r="F1235" s="238"/>
      <c r="G1235" s="239">
        <f>ROUND(E1235*F1235,2)</f>
        <v>0</v>
      </c>
      <c r="H1235" s="238"/>
      <c r="I1235" s="239">
        <f>ROUND(E1235*H1235,2)</f>
        <v>0</v>
      </c>
      <c r="J1235" s="238"/>
      <c r="K1235" s="239">
        <f>ROUND(E1235*J1235,2)</f>
        <v>0</v>
      </c>
      <c r="L1235" s="239">
        <v>21</v>
      </c>
      <c r="M1235" s="239">
        <f>G1235*(1+L1235/100)</f>
        <v>0</v>
      </c>
      <c r="N1235" s="239">
        <v>0</v>
      </c>
      <c r="O1235" s="239">
        <f>ROUND(E1235*N1235,2)</f>
        <v>0</v>
      </c>
      <c r="P1235" s="239">
        <v>0</v>
      </c>
      <c r="Q1235" s="239">
        <f>ROUND(E1235*P1235,2)</f>
        <v>0</v>
      </c>
      <c r="R1235" s="239"/>
      <c r="S1235" s="239" t="s">
        <v>374</v>
      </c>
      <c r="T1235" s="240" t="s">
        <v>375</v>
      </c>
      <c r="U1235" s="222">
        <v>0</v>
      </c>
      <c r="V1235" s="222">
        <f>ROUND(E1235*U1235,2)</f>
        <v>0</v>
      </c>
      <c r="W1235" s="222"/>
      <c r="X1235" s="222" t="s">
        <v>376</v>
      </c>
      <c r="Y1235" s="213"/>
      <c r="Z1235" s="213"/>
      <c r="AA1235" s="213"/>
      <c r="AB1235" s="213"/>
      <c r="AC1235" s="213"/>
      <c r="AD1235" s="213"/>
      <c r="AE1235" s="213"/>
      <c r="AF1235" s="213"/>
      <c r="AG1235" s="213" t="s">
        <v>561</v>
      </c>
      <c r="AH1235" s="213"/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ht="22.5" outlineLevel="1" x14ac:dyDescent="0.2">
      <c r="A1236" s="220"/>
      <c r="B1236" s="221"/>
      <c r="C1236" s="261" t="s">
        <v>1874</v>
      </c>
      <c r="D1236" s="259"/>
      <c r="E1236" s="260"/>
      <c r="F1236" s="222"/>
      <c r="G1236" s="222"/>
      <c r="H1236" s="222"/>
      <c r="I1236" s="222"/>
      <c r="J1236" s="222"/>
      <c r="K1236" s="222"/>
      <c r="L1236" s="222"/>
      <c r="M1236" s="222"/>
      <c r="N1236" s="222"/>
      <c r="O1236" s="222"/>
      <c r="P1236" s="222"/>
      <c r="Q1236" s="222"/>
      <c r="R1236" s="222"/>
      <c r="S1236" s="222"/>
      <c r="T1236" s="222"/>
      <c r="U1236" s="222"/>
      <c r="V1236" s="222"/>
      <c r="W1236" s="222"/>
      <c r="X1236" s="222"/>
      <c r="Y1236" s="213"/>
      <c r="Z1236" s="213"/>
      <c r="AA1236" s="213"/>
      <c r="AB1236" s="213"/>
      <c r="AC1236" s="213"/>
      <c r="AD1236" s="213"/>
      <c r="AE1236" s="213"/>
      <c r="AF1236" s="213"/>
      <c r="AG1236" s="213" t="s">
        <v>532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ht="22.5" outlineLevel="1" x14ac:dyDescent="0.2">
      <c r="A1237" s="220"/>
      <c r="B1237" s="221"/>
      <c r="C1237" s="261" t="s">
        <v>1875</v>
      </c>
      <c r="D1237" s="259"/>
      <c r="E1237" s="260"/>
      <c r="F1237" s="222"/>
      <c r="G1237" s="222"/>
      <c r="H1237" s="222"/>
      <c r="I1237" s="222"/>
      <c r="J1237" s="222"/>
      <c r="K1237" s="222"/>
      <c r="L1237" s="222"/>
      <c r="M1237" s="222"/>
      <c r="N1237" s="222"/>
      <c r="O1237" s="222"/>
      <c r="P1237" s="222"/>
      <c r="Q1237" s="222"/>
      <c r="R1237" s="222"/>
      <c r="S1237" s="222"/>
      <c r="T1237" s="222"/>
      <c r="U1237" s="222"/>
      <c r="V1237" s="222"/>
      <c r="W1237" s="222"/>
      <c r="X1237" s="222"/>
      <c r="Y1237" s="213"/>
      <c r="Z1237" s="213"/>
      <c r="AA1237" s="213"/>
      <c r="AB1237" s="213"/>
      <c r="AC1237" s="213"/>
      <c r="AD1237" s="213"/>
      <c r="AE1237" s="213"/>
      <c r="AF1237" s="213"/>
      <c r="AG1237" s="213" t="s">
        <v>532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1" x14ac:dyDescent="0.2">
      <c r="A1238" s="220"/>
      <c r="B1238" s="221"/>
      <c r="C1238" s="261" t="s">
        <v>3064</v>
      </c>
      <c r="D1238" s="259"/>
      <c r="E1238" s="260"/>
      <c r="F1238" s="222"/>
      <c r="G1238" s="222"/>
      <c r="H1238" s="222"/>
      <c r="I1238" s="222"/>
      <c r="J1238" s="222"/>
      <c r="K1238" s="222"/>
      <c r="L1238" s="222"/>
      <c r="M1238" s="222"/>
      <c r="N1238" s="222"/>
      <c r="O1238" s="222"/>
      <c r="P1238" s="222"/>
      <c r="Q1238" s="222"/>
      <c r="R1238" s="222"/>
      <c r="S1238" s="222"/>
      <c r="T1238" s="222"/>
      <c r="U1238" s="222"/>
      <c r="V1238" s="222"/>
      <c r="W1238" s="222"/>
      <c r="X1238" s="222"/>
      <c r="Y1238" s="213"/>
      <c r="Z1238" s="213"/>
      <c r="AA1238" s="213"/>
      <c r="AB1238" s="213"/>
      <c r="AC1238" s="213"/>
      <c r="AD1238" s="213"/>
      <c r="AE1238" s="213"/>
      <c r="AF1238" s="213"/>
      <c r="AG1238" s="213" t="s">
        <v>532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1" x14ac:dyDescent="0.2">
      <c r="A1239" s="220"/>
      <c r="B1239" s="221"/>
      <c r="C1239" s="261" t="s">
        <v>2994</v>
      </c>
      <c r="D1239" s="259"/>
      <c r="E1239" s="260"/>
      <c r="F1239" s="222"/>
      <c r="G1239" s="222"/>
      <c r="H1239" s="222"/>
      <c r="I1239" s="222"/>
      <c r="J1239" s="222"/>
      <c r="K1239" s="222"/>
      <c r="L1239" s="222"/>
      <c r="M1239" s="222"/>
      <c r="N1239" s="222"/>
      <c r="O1239" s="222"/>
      <c r="P1239" s="222"/>
      <c r="Q1239" s="222"/>
      <c r="R1239" s="222"/>
      <c r="S1239" s="222"/>
      <c r="T1239" s="222"/>
      <c r="U1239" s="222"/>
      <c r="V1239" s="222"/>
      <c r="W1239" s="222"/>
      <c r="X1239" s="222"/>
      <c r="Y1239" s="213"/>
      <c r="Z1239" s="213"/>
      <c r="AA1239" s="213"/>
      <c r="AB1239" s="213"/>
      <c r="AC1239" s="213"/>
      <c r="AD1239" s="213"/>
      <c r="AE1239" s="213"/>
      <c r="AF1239" s="213"/>
      <c r="AG1239" s="213" t="s">
        <v>532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1" x14ac:dyDescent="0.2">
      <c r="A1240" s="220"/>
      <c r="B1240" s="221"/>
      <c r="C1240" s="261" t="s">
        <v>256</v>
      </c>
      <c r="D1240" s="259"/>
      <c r="E1240" s="260">
        <v>8</v>
      </c>
      <c r="F1240" s="222"/>
      <c r="G1240" s="222"/>
      <c r="H1240" s="222"/>
      <c r="I1240" s="222"/>
      <c r="J1240" s="222"/>
      <c r="K1240" s="222"/>
      <c r="L1240" s="222"/>
      <c r="M1240" s="222"/>
      <c r="N1240" s="222"/>
      <c r="O1240" s="222"/>
      <c r="P1240" s="222"/>
      <c r="Q1240" s="222"/>
      <c r="R1240" s="222"/>
      <c r="S1240" s="222"/>
      <c r="T1240" s="222"/>
      <c r="U1240" s="222"/>
      <c r="V1240" s="222"/>
      <c r="W1240" s="222"/>
      <c r="X1240" s="222"/>
      <c r="Y1240" s="213"/>
      <c r="Z1240" s="213"/>
      <c r="AA1240" s="213"/>
      <c r="AB1240" s="213"/>
      <c r="AC1240" s="213"/>
      <c r="AD1240" s="213"/>
      <c r="AE1240" s="213"/>
      <c r="AF1240" s="213"/>
      <c r="AG1240" s="213" t="s">
        <v>532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ht="22.5" outlineLevel="1" x14ac:dyDescent="0.2">
      <c r="A1241" s="234">
        <v>308</v>
      </c>
      <c r="B1241" s="235" t="s">
        <v>3094</v>
      </c>
      <c r="C1241" s="253" t="s">
        <v>3095</v>
      </c>
      <c r="D1241" s="236" t="s">
        <v>901</v>
      </c>
      <c r="E1241" s="237">
        <v>1</v>
      </c>
      <c r="F1241" s="238"/>
      <c r="G1241" s="239">
        <f>ROUND(E1241*F1241,2)</f>
        <v>0</v>
      </c>
      <c r="H1241" s="238"/>
      <c r="I1241" s="239">
        <f>ROUND(E1241*H1241,2)</f>
        <v>0</v>
      </c>
      <c r="J1241" s="238"/>
      <c r="K1241" s="239">
        <f>ROUND(E1241*J1241,2)</f>
        <v>0</v>
      </c>
      <c r="L1241" s="239">
        <v>21</v>
      </c>
      <c r="M1241" s="239">
        <f>G1241*(1+L1241/100)</f>
        <v>0</v>
      </c>
      <c r="N1241" s="239">
        <v>0</v>
      </c>
      <c r="O1241" s="239">
        <f>ROUND(E1241*N1241,2)</f>
        <v>0</v>
      </c>
      <c r="P1241" s="239">
        <v>0</v>
      </c>
      <c r="Q1241" s="239">
        <f>ROUND(E1241*P1241,2)</f>
        <v>0</v>
      </c>
      <c r="R1241" s="239"/>
      <c r="S1241" s="239" t="s">
        <v>374</v>
      </c>
      <c r="T1241" s="240" t="s">
        <v>375</v>
      </c>
      <c r="U1241" s="222">
        <v>0</v>
      </c>
      <c r="V1241" s="222">
        <f>ROUND(E1241*U1241,2)</f>
        <v>0</v>
      </c>
      <c r="W1241" s="222"/>
      <c r="X1241" s="222" t="s">
        <v>376</v>
      </c>
      <c r="Y1241" s="213"/>
      <c r="Z1241" s="213"/>
      <c r="AA1241" s="213"/>
      <c r="AB1241" s="213"/>
      <c r="AC1241" s="213"/>
      <c r="AD1241" s="213"/>
      <c r="AE1241" s="213"/>
      <c r="AF1241" s="213"/>
      <c r="AG1241" s="213" t="s">
        <v>561</v>
      </c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ht="22.5" outlineLevel="1" x14ac:dyDescent="0.2">
      <c r="A1242" s="220"/>
      <c r="B1242" s="221"/>
      <c r="C1242" s="261" t="s">
        <v>1874</v>
      </c>
      <c r="D1242" s="259"/>
      <c r="E1242" s="260"/>
      <c r="F1242" s="222"/>
      <c r="G1242" s="222"/>
      <c r="H1242" s="222"/>
      <c r="I1242" s="222"/>
      <c r="J1242" s="222"/>
      <c r="K1242" s="222"/>
      <c r="L1242" s="222"/>
      <c r="M1242" s="222"/>
      <c r="N1242" s="222"/>
      <c r="O1242" s="222"/>
      <c r="P1242" s="222"/>
      <c r="Q1242" s="222"/>
      <c r="R1242" s="222"/>
      <c r="S1242" s="222"/>
      <c r="T1242" s="222"/>
      <c r="U1242" s="222"/>
      <c r="V1242" s="222"/>
      <c r="W1242" s="222"/>
      <c r="X1242" s="222"/>
      <c r="Y1242" s="213"/>
      <c r="Z1242" s="213"/>
      <c r="AA1242" s="213"/>
      <c r="AB1242" s="213"/>
      <c r="AC1242" s="213"/>
      <c r="AD1242" s="213"/>
      <c r="AE1242" s="213"/>
      <c r="AF1242" s="213"/>
      <c r="AG1242" s="213" t="s">
        <v>532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ht="22.5" outlineLevel="1" x14ac:dyDescent="0.2">
      <c r="A1243" s="220"/>
      <c r="B1243" s="221"/>
      <c r="C1243" s="261" t="s">
        <v>1875</v>
      </c>
      <c r="D1243" s="259"/>
      <c r="E1243" s="260"/>
      <c r="F1243" s="222"/>
      <c r="G1243" s="222"/>
      <c r="H1243" s="222"/>
      <c r="I1243" s="222"/>
      <c r="J1243" s="222"/>
      <c r="K1243" s="222"/>
      <c r="L1243" s="222"/>
      <c r="M1243" s="222"/>
      <c r="N1243" s="222"/>
      <c r="O1243" s="222"/>
      <c r="P1243" s="222"/>
      <c r="Q1243" s="222"/>
      <c r="R1243" s="222"/>
      <c r="S1243" s="222"/>
      <c r="T1243" s="222"/>
      <c r="U1243" s="222"/>
      <c r="V1243" s="222"/>
      <c r="W1243" s="222"/>
      <c r="X1243" s="222"/>
      <c r="Y1243" s="213"/>
      <c r="Z1243" s="213"/>
      <c r="AA1243" s="213"/>
      <c r="AB1243" s="213"/>
      <c r="AC1243" s="213"/>
      <c r="AD1243" s="213"/>
      <c r="AE1243" s="213"/>
      <c r="AF1243" s="213"/>
      <c r="AG1243" s="213" t="s">
        <v>532</v>
      </c>
      <c r="AH1243" s="213">
        <v>0</v>
      </c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1" x14ac:dyDescent="0.2">
      <c r="A1244" s="220"/>
      <c r="B1244" s="221"/>
      <c r="C1244" s="261" t="s">
        <v>3064</v>
      </c>
      <c r="D1244" s="259"/>
      <c r="E1244" s="260"/>
      <c r="F1244" s="222"/>
      <c r="G1244" s="222"/>
      <c r="H1244" s="222"/>
      <c r="I1244" s="222"/>
      <c r="J1244" s="222"/>
      <c r="K1244" s="222"/>
      <c r="L1244" s="222"/>
      <c r="M1244" s="222"/>
      <c r="N1244" s="222"/>
      <c r="O1244" s="222"/>
      <c r="P1244" s="222"/>
      <c r="Q1244" s="222"/>
      <c r="R1244" s="222"/>
      <c r="S1244" s="222"/>
      <c r="T1244" s="222"/>
      <c r="U1244" s="222"/>
      <c r="V1244" s="222"/>
      <c r="W1244" s="222"/>
      <c r="X1244" s="222"/>
      <c r="Y1244" s="213"/>
      <c r="Z1244" s="213"/>
      <c r="AA1244" s="213"/>
      <c r="AB1244" s="213"/>
      <c r="AC1244" s="213"/>
      <c r="AD1244" s="213"/>
      <c r="AE1244" s="213"/>
      <c r="AF1244" s="213"/>
      <c r="AG1244" s="213" t="s">
        <v>532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20"/>
      <c r="B1245" s="221"/>
      <c r="C1245" s="261" t="s">
        <v>2953</v>
      </c>
      <c r="D1245" s="259"/>
      <c r="E1245" s="260"/>
      <c r="F1245" s="222"/>
      <c r="G1245" s="222"/>
      <c r="H1245" s="222"/>
      <c r="I1245" s="222"/>
      <c r="J1245" s="222"/>
      <c r="K1245" s="222"/>
      <c r="L1245" s="222"/>
      <c r="M1245" s="222"/>
      <c r="N1245" s="222"/>
      <c r="O1245" s="222"/>
      <c r="P1245" s="222"/>
      <c r="Q1245" s="222"/>
      <c r="R1245" s="222"/>
      <c r="S1245" s="222"/>
      <c r="T1245" s="222"/>
      <c r="U1245" s="222"/>
      <c r="V1245" s="222"/>
      <c r="W1245" s="222"/>
      <c r="X1245" s="222"/>
      <c r="Y1245" s="213"/>
      <c r="Z1245" s="213"/>
      <c r="AA1245" s="213"/>
      <c r="AB1245" s="213"/>
      <c r="AC1245" s="213"/>
      <c r="AD1245" s="213"/>
      <c r="AE1245" s="213"/>
      <c r="AF1245" s="213"/>
      <c r="AG1245" s="213" t="s">
        <v>532</v>
      </c>
      <c r="AH1245" s="213">
        <v>0</v>
      </c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1" x14ac:dyDescent="0.2">
      <c r="A1246" s="220"/>
      <c r="B1246" s="221"/>
      <c r="C1246" s="261" t="s">
        <v>244</v>
      </c>
      <c r="D1246" s="259"/>
      <c r="E1246" s="260">
        <v>1</v>
      </c>
      <c r="F1246" s="222"/>
      <c r="G1246" s="222"/>
      <c r="H1246" s="222"/>
      <c r="I1246" s="222"/>
      <c r="J1246" s="222"/>
      <c r="K1246" s="222"/>
      <c r="L1246" s="222"/>
      <c r="M1246" s="222"/>
      <c r="N1246" s="222"/>
      <c r="O1246" s="222"/>
      <c r="P1246" s="222"/>
      <c r="Q1246" s="222"/>
      <c r="R1246" s="222"/>
      <c r="S1246" s="222"/>
      <c r="T1246" s="222"/>
      <c r="U1246" s="222"/>
      <c r="V1246" s="222"/>
      <c r="W1246" s="222"/>
      <c r="X1246" s="222"/>
      <c r="Y1246" s="213"/>
      <c r="Z1246" s="213"/>
      <c r="AA1246" s="213"/>
      <c r="AB1246" s="213"/>
      <c r="AC1246" s="213"/>
      <c r="AD1246" s="213"/>
      <c r="AE1246" s="213"/>
      <c r="AF1246" s="213"/>
      <c r="AG1246" s="213" t="s">
        <v>532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1" x14ac:dyDescent="0.2">
      <c r="A1247" s="241">
        <v>309</v>
      </c>
      <c r="B1247" s="242" t="s">
        <v>3096</v>
      </c>
      <c r="C1247" s="252" t="s">
        <v>3097</v>
      </c>
      <c r="D1247" s="243" t="s">
        <v>0</v>
      </c>
      <c r="E1247" s="244">
        <v>9268.6039999999994</v>
      </c>
      <c r="F1247" s="245"/>
      <c r="G1247" s="246">
        <f>ROUND(E1247*F1247,2)</f>
        <v>0</v>
      </c>
      <c r="H1247" s="245"/>
      <c r="I1247" s="246">
        <f>ROUND(E1247*H1247,2)</f>
        <v>0</v>
      </c>
      <c r="J1247" s="245"/>
      <c r="K1247" s="246">
        <f>ROUND(E1247*J1247,2)</f>
        <v>0</v>
      </c>
      <c r="L1247" s="246">
        <v>21</v>
      </c>
      <c r="M1247" s="246">
        <f>G1247*(1+L1247/100)</f>
        <v>0</v>
      </c>
      <c r="N1247" s="246">
        <v>0</v>
      </c>
      <c r="O1247" s="246">
        <f>ROUND(E1247*N1247,2)</f>
        <v>0</v>
      </c>
      <c r="P1247" s="246">
        <v>0</v>
      </c>
      <c r="Q1247" s="246">
        <f>ROUND(E1247*P1247,2)</f>
        <v>0</v>
      </c>
      <c r="R1247" s="246"/>
      <c r="S1247" s="246" t="s">
        <v>374</v>
      </c>
      <c r="T1247" s="247" t="s">
        <v>375</v>
      </c>
      <c r="U1247" s="222">
        <v>0</v>
      </c>
      <c r="V1247" s="222">
        <f>ROUND(E1247*U1247,2)</f>
        <v>0</v>
      </c>
      <c r="W1247" s="222"/>
      <c r="X1247" s="222" t="s">
        <v>376</v>
      </c>
      <c r="Y1247" s="213"/>
      <c r="Z1247" s="213"/>
      <c r="AA1247" s="213"/>
      <c r="AB1247" s="213"/>
      <c r="AC1247" s="213"/>
      <c r="AD1247" s="213"/>
      <c r="AE1247" s="213"/>
      <c r="AF1247" s="213"/>
      <c r="AG1247" s="213" t="s">
        <v>561</v>
      </c>
      <c r="AH1247" s="213"/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x14ac:dyDescent="0.2">
      <c r="A1248" s="224" t="s">
        <v>368</v>
      </c>
      <c r="B1248" s="225" t="s">
        <v>323</v>
      </c>
      <c r="C1248" s="251" t="s">
        <v>324</v>
      </c>
      <c r="D1248" s="226"/>
      <c r="E1248" s="227"/>
      <c r="F1248" s="228"/>
      <c r="G1248" s="228">
        <f>SUMIF(AG1249:AG1275,"&lt;&gt;NOR",G1249:G1275)</f>
        <v>0</v>
      </c>
      <c r="H1248" s="228"/>
      <c r="I1248" s="228">
        <f>SUM(I1249:I1275)</f>
        <v>0</v>
      </c>
      <c r="J1248" s="228"/>
      <c r="K1248" s="228">
        <f>SUM(K1249:K1275)</f>
        <v>0</v>
      </c>
      <c r="L1248" s="228"/>
      <c r="M1248" s="228">
        <f>SUM(M1249:M1275)</f>
        <v>0</v>
      </c>
      <c r="N1248" s="228"/>
      <c r="O1248" s="228">
        <f>SUM(O1249:O1275)</f>
        <v>9.09</v>
      </c>
      <c r="P1248" s="228"/>
      <c r="Q1248" s="228">
        <f>SUM(Q1249:Q1275)</f>
        <v>0</v>
      </c>
      <c r="R1248" s="228"/>
      <c r="S1248" s="228"/>
      <c r="T1248" s="229"/>
      <c r="U1248" s="223"/>
      <c r="V1248" s="223">
        <f>SUM(V1249:V1275)</f>
        <v>0</v>
      </c>
      <c r="W1248" s="223"/>
      <c r="X1248" s="223"/>
      <c r="AG1248" t="s">
        <v>370</v>
      </c>
    </row>
    <row r="1249" spans="1:60" ht="22.5" outlineLevel="1" x14ac:dyDescent="0.2">
      <c r="A1249" s="241">
        <v>310</v>
      </c>
      <c r="B1249" s="242" t="s">
        <v>3098</v>
      </c>
      <c r="C1249" s="252" t="s">
        <v>3099</v>
      </c>
      <c r="D1249" s="243" t="s">
        <v>530</v>
      </c>
      <c r="E1249" s="244">
        <v>42</v>
      </c>
      <c r="F1249" s="245"/>
      <c r="G1249" s="246">
        <f>ROUND(E1249*F1249,2)</f>
        <v>0</v>
      </c>
      <c r="H1249" s="245"/>
      <c r="I1249" s="246">
        <f>ROUND(E1249*H1249,2)</f>
        <v>0</v>
      </c>
      <c r="J1249" s="245"/>
      <c r="K1249" s="246">
        <f>ROUND(E1249*J1249,2)</f>
        <v>0</v>
      </c>
      <c r="L1249" s="246">
        <v>21</v>
      </c>
      <c r="M1249" s="246">
        <f>G1249*(1+L1249/100)</f>
        <v>0</v>
      </c>
      <c r="N1249" s="246">
        <v>1.47E-3</v>
      </c>
      <c r="O1249" s="246">
        <f>ROUND(E1249*N1249,2)</f>
        <v>0.06</v>
      </c>
      <c r="P1249" s="246">
        <v>0</v>
      </c>
      <c r="Q1249" s="246">
        <f>ROUND(E1249*P1249,2)</f>
        <v>0</v>
      </c>
      <c r="R1249" s="246"/>
      <c r="S1249" s="246" t="s">
        <v>374</v>
      </c>
      <c r="T1249" s="247" t="s">
        <v>375</v>
      </c>
      <c r="U1249" s="222">
        <v>0</v>
      </c>
      <c r="V1249" s="222">
        <f>ROUND(E1249*U1249,2)</f>
        <v>0</v>
      </c>
      <c r="W1249" s="222"/>
      <c r="X1249" s="222" t="s">
        <v>376</v>
      </c>
      <c r="Y1249" s="213"/>
      <c r="Z1249" s="213"/>
      <c r="AA1249" s="213"/>
      <c r="AB1249" s="213"/>
      <c r="AC1249" s="213"/>
      <c r="AD1249" s="213"/>
      <c r="AE1249" s="213"/>
      <c r="AF1249" s="213"/>
      <c r="AG1249" s="213" t="s">
        <v>561</v>
      </c>
      <c r="AH1249" s="213"/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ht="22.5" outlineLevel="1" x14ac:dyDescent="0.2">
      <c r="A1250" s="241">
        <v>311</v>
      </c>
      <c r="B1250" s="242" t="s">
        <v>3100</v>
      </c>
      <c r="C1250" s="252" t="s">
        <v>3101</v>
      </c>
      <c r="D1250" s="243" t="s">
        <v>530</v>
      </c>
      <c r="E1250" s="244">
        <v>42</v>
      </c>
      <c r="F1250" s="245"/>
      <c r="G1250" s="246">
        <f>ROUND(E1250*F1250,2)</f>
        <v>0</v>
      </c>
      <c r="H1250" s="245"/>
      <c r="I1250" s="246">
        <f>ROUND(E1250*H1250,2)</f>
        <v>0</v>
      </c>
      <c r="J1250" s="245"/>
      <c r="K1250" s="246">
        <f>ROUND(E1250*J1250,2)</f>
        <v>0</v>
      </c>
      <c r="L1250" s="246">
        <v>21</v>
      </c>
      <c r="M1250" s="246">
        <f>G1250*(1+L1250/100)</f>
        <v>0</v>
      </c>
      <c r="N1250" s="246">
        <v>7.2000000000000005E-4</v>
      </c>
      <c r="O1250" s="246">
        <f>ROUND(E1250*N1250,2)</f>
        <v>0.03</v>
      </c>
      <c r="P1250" s="246">
        <v>0</v>
      </c>
      <c r="Q1250" s="246">
        <f>ROUND(E1250*P1250,2)</f>
        <v>0</v>
      </c>
      <c r="R1250" s="246"/>
      <c r="S1250" s="246" t="s">
        <v>374</v>
      </c>
      <c r="T1250" s="247" t="s">
        <v>375</v>
      </c>
      <c r="U1250" s="222">
        <v>0</v>
      </c>
      <c r="V1250" s="222">
        <f>ROUND(E1250*U1250,2)</f>
        <v>0</v>
      </c>
      <c r="W1250" s="222"/>
      <c r="X1250" s="222" t="s">
        <v>376</v>
      </c>
      <c r="Y1250" s="213"/>
      <c r="Z1250" s="213"/>
      <c r="AA1250" s="213"/>
      <c r="AB1250" s="213"/>
      <c r="AC1250" s="213"/>
      <c r="AD1250" s="213"/>
      <c r="AE1250" s="213"/>
      <c r="AF1250" s="213"/>
      <c r="AG1250" s="213" t="s">
        <v>561</v>
      </c>
      <c r="AH1250" s="213"/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ht="22.5" outlineLevel="1" x14ac:dyDescent="0.2">
      <c r="A1251" s="234">
        <v>312</v>
      </c>
      <c r="B1251" s="235" t="s">
        <v>3102</v>
      </c>
      <c r="C1251" s="253" t="s">
        <v>3103</v>
      </c>
      <c r="D1251" s="236" t="s">
        <v>511</v>
      </c>
      <c r="E1251" s="237">
        <v>23.908999999999999</v>
      </c>
      <c r="F1251" s="238"/>
      <c r="G1251" s="239">
        <f>ROUND(E1251*F1251,2)</f>
        <v>0</v>
      </c>
      <c r="H1251" s="238"/>
      <c r="I1251" s="239">
        <f>ROUND(E1251*H1251,2)</f>
        <v>0</v>
      </c>
      <c r="J1251" s="238"/>
      <c r="K1251" s="239">
        <f>ROUND(E1251*J1251,2)</f>
        <v>0</v>
      </c>
      <c r="L1251" s="239">
        <v>21</v>
      </c>
      <c r="M1251" s="239">
        <f>G1251*(1+L1251/100)</f>
        <v>0</v>
      </c>
      <c r="N1251" s="239">
        <v>1.18E-2</v>
      </c>
      <c r="O1251" s="239">
        <f>ROUND(E1251*N1251,2)</f>
        <v>0.28000000000000003</v>
      </c>
      <c r="P1251" s="239">
        <v>0</v>
      </c>
      <c r="Q1251" s="239">
        <f>ROUND(E1251*P1251,2)</f>
        <v>0</v>
      </c>
      <c r="R1251" s="239"/>
      <c r="S1251" s="239" t="s">
        <v>374</v>
      </c>
      <c r="T1251" s="240" t="s">
        <v>375</v>
      </c>
      <c r="U1251" s="222">
        <v>0</v>
      </c>
      <c r="V1251" s="222">
        <f>ROUND(E1251*U1251,2)</f>
        <v>0</v>
      </c>
      <c r="W1251" s="222"/>
      <c r="X1251" s="222" t="s">
        <v>587</v>
      </c>
      <c r="Y1251" s="213"/>
      <c r="Z1251" s="213"/>
      <c r="AA1251" s="213"/>
      <c r="AB1251" s="213"/>
      <c r="AC1251" s="213"/>
      <c r="AD1251" s="213"/>
      <c r="AE1251" s="213"/>
      <c r="AF1251" s="213"/>
      <c r="AG1251" s="213" t="s">
        <v>588</v>
      </c>
      <c r="AH1251" s="213"/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1" x14ac:dyDescent="0.2">
      <c r="A1252" s="220"/>
      <c r="B1252" s="221"/>
      <c r="C1252" s="261" t="s">
        <v>3104</v>
      </c>
      <c r="D1252" s="259"/>
      <c r="E1252" s="260"/>
      <c r="F1252" s="222"/>
      <c r="G1252" s="222"/>
      <c r="H1252" s="222"/>
      <c r="I1252" s="222"/>
      <c r="J1252" s="222"/>
      <c r="K1252" s="222"/>
      <c r="L1252" s="222"/>
      <c r="M1252" s="222"/>
      <c r="N1252" s="222"/>
      <c r="O1252" s="222"/>
      <c r="P1252" s="222"/>
      <c r="Q1252" s="222"/>
      <c r="R1252" s="222"/>
      <c r="S1252" s="222"/>
      <c r="T1252" s="222"/>
      <c r="U1252" s="222"/>
      <c r="V1252" s="222"/>
      <c r="W1252" s="222"/>
      <c r="X1252" s="222"/>
      <c r="Y1252" s="213"/>
      <c r="Z1252" s="213"/>
      <c r="AA1252" s="213"/>
      <c r="AB1252" s="213"/>
      <c r="AC1252" s="213"/>
      <c r="AD1252" s="213"/>
      <c r="AE1252" s="213"/>
      <c r="AF1252" s="213"/>
      <c r="AG1252" s="213" t="s">
        <v>532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1" x14ac:dyDescent="0.2">
      <c r="A1253" s="220"/>
      <c r="B1253" s="221"/>
      <c r="C1253" s="261" t="s">
        <v>3105</v>
      </c>
      <c r="D1253" s="259"/>
      <c r="E1253" s="260"/>
      <c r="F1253" s="222"/>
      <c r="G1253" s="222"/>
      <c r="H1253" s="222"/>
      <c r="I1253" s="222"/>
      <c r="J1253" s="222"/>
      <c r="K1253" s="222"/>
      <c r="L1253" s="222"/>
      <c r="M1253" s="222"/>
      <c r="N1253" s="222"/>
      <c r="O1253" s="222"/>
      <c r="P1253" s="222"/>
      <c r="Q1253" s="222"/>
      <c r="R1253" s="222"/>
      <c r="S1253" s="222"/>
      <c r="T1253" s="222"/>
      <c r="U1253" s="222"/>
      <c r="V1253" s="222"/>
      <c r="W1253" s="222"/>
      <c r="X1253" s="222"/>
      <c r="Y1253" s="213"/>
      <c r="Z1253" s="213"/>
      <c r="AA1253" s="213"/>
      <c r="AB1253" s="213"/>
      <c r="AC1253" s="213"/>
      <c r="AD1253" s="213"/>
      <c r="AE1253" s="213"/>
      <c r="AF1253" s="213"/>
      <c r="AG1253" s="213" t="s">
        <v>532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1" x14ac:dyDescent="0.2">
      <c r="A1254" s="220"/>
      <c r="B1254" s="221"/>
      <c r="C1254" s="261" t="s">
        <v>3106</v>
      </c>
      <c r="D1254" s="259"/>
      <c r="E1254" s="260">
        <v>23.91</v>
      </c>
      <c r="F1254" s="222"/>
      <c r="G1254" s="222"/>
      <c r="H1254" s="222"/>
      <c r="I1254" s="222"/>
      <c r="J1254" s="222"/>
      <c r="K1254" s="222"/>
      <c r="L1254" s="222"/>
      <c r="M1254" s="222"/>
      <c r="N1254" s="222"/>
      <c r="O1254" s="222"/>
      <c r="P1254" s="222"/>
      <c r="Q1254" s="222"/>
      <c r="R1254" s="222"/>
      <c r="S1254" s="222"/>
      <c r="T1254" s="222"/>
      <c r="U1254" s="222"/>
      <c r="V1254" s="222"/>
      <c r="W1254" s="222"/>
      <c r="X1254" s="222"/>
      <c r="Y1254" s="213"/>
      <c r="Z1254" s="213"/>
      <c r="AA1254" s="213"/>
      <c r="AB1254" s="213"/>
      <c r="AC1254" s="213"/>
      <c r="AD1254" s="213"/>
      <c r="AE1254" s="213"/>
      <c r="AF1254" s="213"/>
      <c r="AG1254" s="213" t="s">
        <v>532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ht="22.5" outlineLevel="1" x14ac:dyDescent="0.2">
      <c r="A1255" s="241">
        <v>313</v>
      </c>
      <c r="B1255" s="242" t="s">
        <v>3107</v>
      </c>
      <c r="C1255" s="252" t="s">
        <v>3108</v>
      </c>
      <c r="D1255" s="243" t="s">
        <v>530</v>
      </c>
      <c r="E1255" s="244">
        <v>27</v>
      </c>
      <c r="F1255" s="245"/>
      <c r="G1255" s="246">
        <f>ROUND(E1255*F1255,2)</f>
        <v>0</v>
      </c>
      <c r="H1255" s="245"/>
      <c r="I1255" s="246">
        <f>ROUND(E1255*H1255,2)</f>
        <v>0</v>
      </c>
      <c r="J1255" s="245"/>
      <c r="K1255" s="246">
        <f>ROUND(E1255*J1255,2)</f>
        <v>0</v>
      </c>
      <c r="L1255" s="246">
        <v>21</v>
      </c>
      <c r="M1255" s="246">
        <f>G1255*(1+L1255/100)</f>
        <v>0</v>
      </c>
      <c r="N1255" s="246">
        <v>7.9000000000000001E-4</v>
      </c>
      <c r="O1255" s="246">
        <f>ROUND(E1255*N1255,2)</f>
        <v>0.02</v>
      </c>
      <c r="P1255" s="246">
        <v>0</v>
      </c>
      <c r="Q1255" s="246">
        <f>ROUND(E1255*P1255,2)</f>
        <v>0</v>
      </c>
      <c r="R1255" s="246"/>
      <c r="S1255" s="246" t="s">
        <v>374</v>
      </c>
      <c r="T1255" s="247" t="s">
        <v>375</v>
      </c>
      <c r="U1255" s="222">
        <v>0</v>
      </c>
      <c r="V1255" s="222">
        <f>ROUND(E1255*U1255,2)</f>
        <v>0</v>
      </c>
      <c r="W1255" s="222"/>
      <c r="X1255" s="222" t="s">
        <v>376</v>
      </c>
      <c r="Y1255" s="213"/>
      <c r="Z1255" s="213"/>
      <c r="AA1255" s="213"/>
      <c r="AB1255" s="213"/>
      <c r="AC1255" s="213"/>
      <c r="AD1255" s="213"/>
      <c r="AE1255" s="213"/>
      <c r="AF1255" s="213"/>
      <c r="AG1255" s="213" t="s">
        <v>561</v>
      </c>
      <c r="AH1255" s="213"/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1" x14ac:dyDescent="0.2">
      <c r="A1256" s="234">
        <v>314</v>
      </c>
      <c r="B1256" s="235" t="s">
        <v>3109</v>
      </c>
      <c r="C1256" s="253" t="s">
        <v>3110</v>
      </c>
      <c r="D1256" s="236" t="s">
        <v>530</v>
      </c>
      <c r="E1256" s="237">
        <v>29.7</v>
      </c>
      <c r="F1256" s="238"/>
      <c r="G1256" s="239">
        <f>ROUND(E1256*F1256,2)</f>
        <v>0</v>
      </c>
      <c r="H1256" s="238"/>
      <c r="I1256" s="239">
        <f>ROUND(E1256*H1256,2)</f>
        <v>0</v>
      </c>
      <c r="J1256" s="238"/>
      <c r="K1256" s="239">
        <f>ROUND(E1256*J1256,2)</f>
        <v>0</v>
      </c>
      <c r="L1256" s="239">
        <v>21</v>
      </c>
      <c r="M1256" s="239">
        <f>G1256*(1+L1256/100)</f>
        <v>0</v>
      </c>
      <c r="N1256" s="239">
        <v>3.6000000000000002E-4</v>
      </c>
      <c r="O1256" s="239">
        <f>ROUND(E1256*N1256,2)</f>
        <v>0.01</v>
      </c>
      <c r="P1256" s="239">
        <v>0</v>
      </c>
      <c r="Q1256" s="239">
        <f>ROUND(E1256*P1256,2)</f>
        <v>0</v>
      </c>
      <c r="R1256" s="239"/>
      <c r="S1256" s="239" t="s">
        <v>374</v>
      </c>
      <c r="T1256" s="240" t="s">
        <v>375</v>
      </c>
      <c r="U1256" s="222">
        <v>0</v>
      </c>
      <c r="V1256" s="222">
        <f>ROUND(E1256*U1256,2)</f>
        <v>0</v>
      </c>
      <c r="W1256" s="222"/>
      <c r="X1256" s="222" t="s">
        <v>587</v>
      </c>
      <c r="Y1256" s="213"/>
      <c r="Z1256" s="213"/>
      <c r="AA1256" s="213"/>
      <c r="AB1256" s="213"/>
      <c r="AC1256" s="213"/>
      <c r="AD1256" s="213"/>
      <c r="AE1256" s="213"/>
      <c r="AF1256" s="213"/>
      <c r="AG1256" s="213" t="s">
        <v>588</v>
      </c>
      <c r="AH1256" s="213"/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1" x14ac:dyDescent="0.2">
      <c r="A1257" s="220"/>
      <c r="B1257" s="221"/>
      <c r="C1257" s="261" t="s">
        <v>3111</v>
      </c>
      <c r="D1257" s="259"/>
      <c r="E1257" s="260"/>
      <c r="F1257" s="222"/>
      <c r="G1257" s="222"/>
      <c r="H1257" s="222"/>
      <c r="I1257" s="222"/>
      <c r="J1257" s="222"/>
      <c r="K1257" s="222"/>
      <c r="L1257" s="222"/>
      <c r="M1257" s="222"/>
      <c r="N1257" s="222"/>
      <c r="O1257" s="222"/>
      <c r="P1257" s="222"/>
      <c r="Q1257" s="222"/>
      <c r="R1257" s="222"/>
      <c r="S1257" s="222"/>
      <c r="T1257" s="222"/>
      <c r="U1257" s="222"/>
      <c r="V1257" s="222"/>
      <c r="W1257" s="222"/>
      <c r="X1257" s="222"/>
      <c r="Y1257" s="213"/>
      <c r="Z1257" s="213"/>
      <c r="AA1257" s="213"/>
      <c r="AB1257" s="213"/>
      <c r="AC1257" s="213"/>
      <c r="AD1257" s="213"/>
      <c r="AE1257" s="213"/>
      <c r="AF1257" s="213"/>
      <c r="AG1257" s="213" t="s">
        <v>532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1" x14ac:dyDescent="0.2">
      <c r="A1258" s="220"/>
      <c r="B1258" s="221"/>
      <c r="C1258" s="261" t="s">
        <v>1993</v>
      </c>
      <c r="D1258" s="259"/>
      <c r="E1258" s="260">
        <v>29.7</v>
      </c>
      <c r="F1258" s="222"/>
      <c r="G1258" s="222"/>
      <c r="H1258" s="222"/>
      <c r="I1258" s="222"/>
      <c r="J1258" s="222"/>
      <c r="K1258" s="222"/>
      <c r="L1258" s="222"/>
      <c r="M1258" s="222"/>
      <c r="N1258" s="222"/>
      <c r="O1258" s="222"/>
      <c r="P1258" s="222"/>
      <c r="Q1258" s="222"/>
      <c r="R1258" s="222"/>
      <c r="S1258" s="222"/>
      <c r="T1258" s="222"/>
      <c r="U1258" s="222"/>
      <c r="V1258" s="222"/>
      <c r="W1258" s="222"/>
      <c r="X1258" s="222"/>
      <c r="Y1258" s="213"/>
      <c r="Z1258" s="213"/>
      <c r="AA1258" s="213"/>
      <c r="AB1258" s="213"/>
      <c r="AC1258" s="213"/>
      <c r="AD1258" s="213"/>
      <c r="AE1258" s="213"/>
      <c r="AF1258" s="213"/>
      <c r="AG1258" s="213" t="s">
        <v>532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1" x14ac:dyDescent="0.2">
      <c r="A1259" s="234">
        <v>315</v>
      </c>
      <c r="B1259" s="235" t="s">
        <v>3112</v>
      </c>
      <c r="C1259" s="253" t="s">
        <v>3113</v>
      </c>
      <c r="D1259" s="236" t="s">
        <v>511</v>
      </c>
      <c r="E1259" s="237">
        <v>505.26</v>
      </c>
      <c r="F1259" s="238"/>
      <c r="G1259" s="239">
        <f>ROUND(E1259*F1259,2)</f>
        <v>0</v>
      </c>
      <c r="H1259" s="238"/>
      <c r="I1259" s="239">
        <f>ROUND(E1259*H1259,2)</f>
        <v>0</v>
      </c>
      <c r="J1259" s="238"/>
      <c r="K1259" s="239">
        <f>ROUND(E1259*J1259,2)</f>
        <v>0</v>
      </c>
      <c r="L1259" s="239">
        <v>21</v>
      </c>
      <c r="M1259" s="239">
        <f>G1259*(1+L1259/100)</f>
        <v>0</v>
      </c>
      <c r="N1259" s="239">
        <v>3.9199999999999999E-3</v>
      </c>
      <c r="O1259" s="239">
        <f>ROUND(E1259*N1259,2)</f>
        <v>1.98</v>
      </c>
      <c r="P1259" s="239">
        <v>0</v>
      </c>
      <c r="Q1259" s="239">
        <f>ROUND(E1259*P1259,2)</f>
        <v>0</v>
      </c>
      <c r="R1259" s="239"/>
      <c r="S1259" s="239" t="s">
        <v>374</v>
      </c>
      <c r="T1259" s="240" t="s">
        <v>375</v>
      </c>
      <c r="U1259" s="222">
        <v>0</v>
      </c>
      <c r="V1259" s="222">
        <f>ROUND(E1259*U1259,2)</f>
        <v>0</v>
      </c>
      <c r="W1259" s="222"/>
      <c r="X1259" s="222" t="s">
        <v>376</v>
      </c>
      <c r="Y1259" s="213"/>
      <c r="Z1259" s="213"/>
      <c r="AA1259" s="213"/>
      <c r="AB1259" s="213"/>
      <c r="AC1259" s="213"/>
      <c r="AD1259" s="213"/>
      <c r="AE1259" s="213"/>
      <c r="AF1259" s="213"/>
      <c r="AG1259" s="213" t="s">
        <v>561</v>
      </c>
      <c r="AH1259" s="213"/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1" x14ac:dyDescent="0.2">
      <c r="A1260" s="220"/>
      <c r="B1260" s="221"/>
      <c r="C1260" s="261" t="s">
        <v>1696</v>
      </c>
      <c r="D1260" s="259"/>
      <c r="E1260" s="260"/>
      <c r="F1260" s="222"/>
      <c r="G1260" s="222"/>
      <c r="H1260" s="222"/>
      <c r="I1260" s="222"/>
      <c r="J1260" s="222"/>
      <c r="K1260" s="222"/>
      <c r="L1260" s="222"/>
      <c r="M1260" s="222"/>
      <c r="N1260" s="222"/>
      <c r="O1260" s="222"/>
      <c r="P1260" s="222"/>
      <c r="Q1260" s="222"/>
      <c r="R1260" s="222"/>
      <c r="S1260" s="222"/>
      <c r="T1260" s="222"/>
      <c r="U1260" s="222"/>
      <c r="V1260" s="222"/>
      <c r="W1260" s="222"/>
      <c r="X1260" s="222"/>
      <c r="Y1260" s="213"/>
      <c r="Z1260" s="213"/>
      <c r="AA1260" s="213"/>
      <c r="AB1260" s="213"/>
      <c r="AC1260" s="213"/>
      <c r="AD1260" s="213"/>
      <c r="AE1260" s="213"/>
      <c r="AF1260" s="213"/>
      <c r="AG1260" s="213" t="s">
        <v>532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1" x14ac:dyDescent="0.2">
      <c r="A1261" s="220"/>
      <c r="B1261" s="221"/>
      <c r="C1261" s="261" t="s">
        <v>3114</v>
      </c>
      <c r="D1261" s="259"/>
      <c r="E1261" s="260"/>
      <c r="F1261" s="222"/>
      <c r="G1261" s="222"/>
      <c r="H1261" s="222"/>
      <c r="I1261" s="222"/>
      <c r="J1261" s="222"/>
      <c r="K1261" s="222"/>
      <c r="L1261" s="222"/>
      <c r="M1261" s="222"/>
      <c r="N1261" s="222"/>
      <c r="O1261" s="222"/>
      <c r="P1261" s="222"/>
      <c r="Q1261" s="222"/>
      <c r="R1261" s="222"/>
      <c r="S1261" s="222"/>
      <c r="T1261" s="222"/>
      <c r="U1261" s="222"/>
      <c r="V1261" s="222"/>
      <c r="W1261" s="222"/>
      <c r="X1261" s="222"/>
      <c r="Y1261" s="213"/>
      <c r="Z1261" s="213"/>
      <c r="AA1261" s="213"/>
      <c r="AB1261" s="213"/>
      <c r="AC1261" s="213"/>
      <c r="AD1261" s="213"/>
      <c r="AE1261" s="213"/>
      <c r="AF1261" s="213"/>
      <c r="AG1261" s="213" t="s">
        <v>532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ht="22.5" outlineLevel="1" x14ac:dyDescent="0.2">
      <c r="A1262" s="220"/>
      <c r="B1262" s="221"/>
      <c r="C1262" s="261" t="s">
        <v>3115</v>
      </c>
      <c r="D1262" s="259"/>
      <c r="E1262" s="260"/>
      <c r="F1262" s="222"/>
      <c r="G1262" s="222"/>
      <c r="H1262" s="222"/>
      <c r="I1262" s="222"/>
      <c r="J1262" s="222"/>
      <c r="K1262" s="222"/>
      <c r="L1262" s="222"/>
      <c r="M1262" s="222"/>
      <c r="N1262" s="222"/>
      <c r="O1262" s="222"/>
      <c r="P1262" s="222"/>
      <c r="Q1262" s="222"/>
      <c r="R1262" s="222"/>
      <c r="S1262" s="222"/>
      <c r="T1262" s="222"/>
      <c r="U1262" s="222"/>
      <c r="V1262" s="222"/>
      <c r="W1262" s="222"/>
      <c r="X1262" s="222"/>
      <c r="Y1262" s="213"/>
      <c r="Z1262" s="213"/>
      <c r="AA1262" s="213"/>
      <c r="AB1262" s="213"/>
      <c r="AC1262" s="213"/>
      <c r="AD1262" s="213"/>
      <c r="AE1262" s="213"/>
      <c r="AF1262" s="213"/>
      <c r="AG1262" s="213" t="s">
        <v>532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1" x14ac:dyDescent="0.2">
      <c r="A1263" s="220"/>
      <c r="B1263" s="221"/>
      <c r="C1263" s="261" t="s">
        <v>2100</v>
      </c>
      <c r="D1263" s="259"/>
      <c r="E1263" s="260"/>
      <c r="F1263" s="222"/>
      <c r="G1263" s="222"/>
      <c r="H1263" s="222"/>
      <c r="I1263" s="222"/>
      <c r="J1263" s="222"/>
      <c r="K1263" s="222"/>
      <c r="L1263" s="222"/>
      <c r="M1263" s="222"/>
      <c r="N1263" s="222"/>
      <c r="O1263" s="222"/>
      <c r="P1263" s="222"/>
      <c r="Q1263" s="222"/>
      <c r="R1263" s="222"/>
      <c r="S1263" s="222"/>
      <c r="T1263" s="222"/>
      <c r="U1263" s="222"/>
      <c r="V1263" s="222"/>
      <c r="W1263" s="222"/>
      <c r="X1263" s="222"/>
      <c r="Y1263" s="213"/>
      <c r="Z1263" s="213"/>
      <c r="AA1263" s="213"/>
      <c r="AB1263" s="213"/>
      <c r="AC1263" s="213"/>
      <c r="AD1263" s="213"/>
      <c r="AE1263" s="213"/>
      <c r="AF1263" s="213"/>
      <c r="AG1263" s="213" t="s">
        <v>532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1" x14ac:dyDescent="0.2">
      <c r="A1264" s="220"/>
      <c r="B1264" s="221"/>
      <c r="C1264" s="261" t="s">
        <v>2627</v>
      </c>
      <c r="D1264" s="259"/>
      <c r="E1264" s="260"/>
      <c r="F1264" s="222"/>
      <c r="G1264" s="222"/>
      <c r="H1264" s="222"/>
      <c r="I1264" s="222"/>
      <c r="J1264" s="222"/>
      <c r="K1264" s="222"/>
      <c r="L1264" s="222"/>
      <c r="M1264" s="222"/>
      <c r="N1264" s="222"/>
      <c r="O1264" s="222"/>
      <c r="P1264" s="222"/>
      <c r="Q1264" s="222"/>
      <c r="R1264" s="222"/>
      <c r="S1264" s="222"/>
      <c r="T1264" s="222"/>
      <c r="U1264" s="222"/>
      <c r="V1264" s="222"/>
      <c r="W1264" s="222"/>
      <c r="X1264" s="222"/>
      <c r="Y1264" s="213"/>
      <c r="Z1264" s="213"/>
      <c r="AA1264" s="213"/>
      <c r="AB1264" s="213"/>
      <c r="AC1264" s="213"/>
      <c r="AD1264" s="213"/>
      <c r="AE1264" s="213"/>
      <c r="AF1264" s="213"/>
      <c r="AG1264" s="213" t="s">
        <v>532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1" x14ac:dyDescent="0.2">
      <c r="A1265" s="220"/>
      <c r="B1265" s="221"/>
      <c r="C1265" s="261" t="s">
        <v>2690</v>
      </c>
      <c r="D1265" s="259"/>
      <c r="E1265" s="260"/>
      <c r="F1265" s="222"/>
      <c r="G1265" s="222"/>
      <c r="H1265" s="222"/>
      <c r="I1265" s="222"/>
      <c r="J1265" s="222"/>
      <c r="K1265" s="222"/>
      <c r="L1265" s="222"/>
      <c r="M1265" s="222"/>
      <c r="N1265" s="222"/>
      <c r="O1265" s="222"/>
      <c r="P1265" s="222"/>
      <c r="Q1265" s="222"/>
      <c r="R1265" s="222"/>
      <c r="S1265" s="222"/>
      <c r="T1265" s="222"/>
      <c r="U1265" s="222"/>
      <c r="V1265" s="222"/>
      <c r="W1265" s="222"/>
      <c r="X1265" s="222"/>
      <c r="Y1265" s="213"/>
      <c r="Z1265" s="213"/>
      <c r="AA1265" s="213"/>
      <c r="AB1265" s="213"/>
      <c r="AC1265" s="213"/>
      <c r="AD1265" s="213"/>
      <c r="AE1265" s="213"/>
      <c r="AF1265" s="213"/>
      <c r="AG1265" s="213" t="s">
        <v>532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1" x14ac:dyDescent="0.2">
      <c r="A1266" s="220"/>
      <c r="B1266" s="221"/>
      <c r="C1266" s="261" t="s">
        <v>2402</v>
      </c>
      <c r="D1266" s="259"/>
      <c r="E1266" s="260"/>
      <c r="F1266" s="222"/>
      <c r="G1266" s="222"/>
      <c r="H1266" s="222"/>
      <c r="I1266" s="222"/>
      <c r="J1266" s="222"/>
      <c r="K1266" s="222"/>
      <c r="L1266" s="222"/>
      <c r="M1266" s="222"/>
      <c r="N1266" s="222"/>
      <c r="O1266" s="222"/>
      <c r="P1266" s="222"/>
      <c r="Q1266" s="222"/>
      <c r="R1266" s="222"/>
      <c r="S1266" s="222"/>
      <c r="T1266" s="222"/>
      <c r="U1266" s="222"/>
      <c r="V1266" s="222"/>
      <c r="W1266" s="222"/>
      <c r="X1266" s="222"/>
      <c r="Y1266" s="213"/>
      <c r="Z1266" s="213"/>
      <c r="AA1266" s="213"/>
      <c r="AB1266" s="213"/>
      <c r="AC1266" s="213"/>
      <c r="AD1266" s="213"/>
      <c r="AE1266" s="213"/>
      <c r="AF1266" s="213"/>
      <c r="AG1266" s="213" t="s">
        <v>532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1" x14ac:dyDescent="0.2">
      <c r="A1267" s="220"/>
      <c r="B1267" s="221"/>
      <c r="C1267" s="261" t="s">
        <v>2407</v>
      </c>
      <c r="D1267" s="259"/>
      <c r="E1267" s="260"/>
      <c r="F1267" s="222"/>
      <c r="G1267" s="222"/>
      <c r="H1267" s="222"/>
      <c r="I1267" s="222"/>
      <c r="J1267" s="222"/>
      <c r="K1267" s="222"/>
      <c r="L1267" s="222"/>
      <c r="M1267" s="222"/>
      <c r="N1267" s="222"/>
      <c r="O1267" s="222"/>
      <c r="P1267" s="222"/>
      <c r="Q1267" s="222"/>
      <c r="R1267" s="222"/>
      <c r="S1267" s="222"/>
      <c r="T1267" s="222"/>
      <c r="U1267" s="222"/>
      <c r="V1267" s="222"/>
      <c r="W1267" s="222"/>
      <c r="X1267" s="222"/>
      <c r="Y1267" s="213"/>
      <c r="Z1267" s="213"/>
      <c r="AA1267" s="213"/>
      <c r="AB1267" s="213"/>
      <c r="AC1267" s="213"/>
      <c r="AD1267" s="213"/>
      <c r="AE1267" s="213"/>
      <c r="AF1267" s="213"/>
      <c r="AG1267" s="213" t="s">
        <v>532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outlineLevel="1" x14ac:dyDescent="0.2">
      <c r="A1268" s="220"/>
      <c r="B1268" s="221"/>
      <c r="C1268" s="261" t="s">
        <v>2628</v>
      </c>
      <c r="D1268" s="259"/>
      <c r="E1268" s="260"/>
      <c r="F1268" s="222"/>
      <c r="G1268" s="222"/>
      <c r="H1268" s="222"/>
      <c r="I1268" s="222"/>
      <c r="J1268" s="222"/>
      <c r="K1268" s="222"/>
      <c r="L1268" s="222"/>
      <c r="M1268" s="222"/>
      <c r="N1268" s="222"/>
      <c r="O1268" s="222"/>
      <c r="P1268" s="222"/>
      <c r="Q1268" s="222"/>
      <c r="R1268" s="222"/>
      <c r="S1268" s="222"/>
      <c r="T1268" s="222"/>
      <c r="U1268" s="222"/>
      <c r="V1268" s="222"/>
      <c r="W1268" s="222"/>
      <c r="X1268" s="222"/>
      <c r="Y1268" s="213"/>
      <c r="Z1268" s="213"/>
      <c r="AA1268" s="213"/>
      <c r="AB1268" s="213"/>
      <c r="AC1268" s="213"/>
      <c r="AD1268" s="213"/>
      <c r="AE1268" s="213"/>
      <c r="AF1268" s="213"/>
      <c r="AG1268" s="213" t="s">
        <v>532</v>
      </c>
      <c r="AH1268" s="213">
        <v>0</v>
      </c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outlineLevel="1" x14ac:dyDescent="0.2">
      <c r="A1269" s="220"/>
      <c r="B1269" s="221"/>
      <c r="C1269" s="261" t="s">
        <v>2403</v>
      </c>
      <c r="D1269" s="259"/>
      <c r="E1269" s="260"/>
      <c r="F1269" s="222"/>
      <c r="G1269" s="222"/>
      <c r="H1269" s="222"/>
      <c r="I1269" s="222"/>
      <c r="J1269" s="222"/>
      <c r="K1269" s="222"/>
      <c r="L1269" s="222"/>
      <c r="M1269" s="222"/>
      <c r="N1269" s="222"/>
      <c r="O1269" s="222"/>
      <c r="P1269" s="222"/>
      <c r="Q1269" s="222"/>
      <c r="R1269" s="222"/>
      <c r="S1269" s="222"/>
      <c r="T1269" s="222"/>
      <c r="U1269" s="222"/>
      <c r="V1269" s="222"/>
      <c r="W1269" s="222"/>
      <c r="X1269" s="222"/>
      <c r="Y1269" s="213"/>
      <c r="Z1269" s="213"/>
      <c r="AA1269" s="213"/>
      <c r="AB1269" s="213"/>
      <c r="AC1269" s="213"/>
      <c r="AD1269" s="213"/>
      <c r="AE1269" s="213"/>
      <c r="AF1269" s="213"/>
      <c r="AG1269" s="213" t="s">
        <v>532</v>
      </c>
      <c r="AH1269" s="213">
        <v>0</v>
      </c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1" x14ac:dyDescent="0.2">
      <c r="A1270" s="220"/>
      <c r="B1270" s="221"/>
      <c r="C1270" s="261" t="s">
        <v>2629</v>
      </c>
      <c r="D1270" s="259"/>
      <c r="E1270" s="260"/>
      <c r="F1270" s="222"/>
      <c r="G1270" s="222"/>
      <c r="H1270" s="222"/>
      <c r="I1270" s="222"/>
      <c r="J1270" s="222"/>
      <c r="K1270" s="222"/>
      <c r="L1270" s="222"/>
      <c r="M1270" s="222"/>
      <c r="N1270" s="222"/>
      <c r="O1270" s="222"/>
      <c r="P1270" s="222"/>
      <c r="Q1270" s="222"/>
      <c r="R1270" s="222"/>
      <c r="S1270" s="222"/>
      <c r="T1270" s="222"/>
      <c r="U1270" s="222"/>
      <c r="V1270" s="222"/>
      <c r="W1270" s="222"/>
      <c r="X1270" s="222"/>
      <c r="Y1270" s="213"/>
      <c r="Z1270" s="213"/>
      <c r="AA1270" s="213"/>
      <c r="AB1270" s="213"/>
      <c r="AC1270" s="213"/>
      <c r="AD1270" s="213"/>
      <c r="AE1270" s="213"/>
      <c r="AF1270" s="213"/>
      <c r="AG1270" s="213" t="s">
        <v>532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1" x14ac:dyDescent="0.2">
      <c r="A1271" s="220"/>
      <c r="B1271" s="221"/>
      <c r="C1271" s="261" t="s">
        <v>3116</v>
      </c>
      <c r="D1271" s="259"/>
      <c r="E1271" s="260">
        <v>505.26</v>
      </c>
      <c r="F1271" s="222"/>
      <c r="G1271" s="222"/>
      <c r="H1271" s="222"/>
      <c r="I1271" s="222"/>
      <c r="J1271" s="222"/>
      <c r="K1271" s="222"/>
      <c r="L1271" s="222"/>
      <c r="M1271" s="222"/>
      <c r="N1271" s="222"/>
      <c r="O1271" s="222"/>
      <c r="P1271" s="222"/>
      <c r="Q1271" s="222"/>
      <c r="R1271" s="222"/>
      <c r="S1271" s="222"/>
      <c r="T1271" s="222"/>
      <c r="U1271" s="222"/>
      <c r="V1271" s="222"/>
      <c r="W1271" s="222"/>
      <c r="X1271" s="222"/>
      <c r="Y1271" s="213"/>
      <c r="Z1271" s="213"/>
      <c r="AA1271" s="213"/>
      <c r="AB1271" s="213"/>
      <c r="AC1271" s="213"/>
      <c r="AD1271" s="213"/>
      <c r="AE1271" s="213"/>
      <c r="AF1271" s="213"/>
      <c r="AG1271" s="213" t="s">
        <v>532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ht="22.5" outlineLevel="1" x14ac:dyDescent="0.2">
      <c r="A1272" s="241">
        <v>316</v>
      </c>
      <c r="B1272" s="242" t="s">
        <v>3117</v>
      </c>
      <c r="C1272" s="252" t="s">
        <v>3118</v>
      </c>
      <c r="D1272" s="243" t="s">
        <v>511</v>
      </c>
      <c r="E1272" s="244">
        <v>555.78599999999994</v>
      </c>
      <c r="F1272" s="245"/>
      <c r="G1272" s="246">
        <f>ROUND(E1272*F1272,2)</f>
        <v>0</v>
      </c>
      <c r="H1272" s="245"/>
      <c r="I1272" s="246">
        <f>ROUND(E1272*H1272,2)</f>
        <v>0</v>
      </c>
      <c r="J1272" s="245"/>
      <c r="K1272" s="246">
        <f>ROUND(E1272*J1272,2)</f>
        <v>0</v>
      </c>
      <c r="L1272" s="246">
        <v>21</v>
      </c>
      <c r="M1272" s="246">
        <f>G1272*(1+L1272/100)</f>
        <v>0</v>
      </c>
      <c r="N1272" s="246">
        <v>1.18E-2</v>
      </c>
      <c r="O1272" s="246">
        <f>ROUND(E1272*N1272,2)</f>
        <v>6.56</v>
      </c>
      <c r="P1272" s="246">
        <v>0</v>
      </c>
      <c r="Q1272" s="246">
        <f>ROUND(E1272*P1272,2)</f>
        <v>0</v>
      </c>
      <c r="R1272" s="246"/>
      <c r="S1272" s="246" t="s">
        <v>374</v>
      </c>
      <c r="T1272" s="247" t="s">
        <v>375</v>
      </c>
      <c r="U1272" s="222">
        <v>0</v>
      </c>
      <c r="V1272" s="222">
        <f>ROUND(E1272*U1272,2)</f>
        <v>0</v>
      </c>
      <c r="W1272" s="222"/>
      <c r="X1272" s="222" t="s">
        <v>587</v>
      </c>
      <c r="Y1272" s="213"/>
      <c r="Z1272" s="213"/>
      <c r="AA1272" s="213"/>
      <c r="AB1272" s="213"/>
      <c r="AC1272" s="213"/>
      <c r="AD1272" s="213"/>
      <c r="AE1272" s="213"/>
      <c r="AF1272" s="213"/>
      <c r="AG1272" s="213" t="s">
        <v>588</v>
      </c>
      <c r="AH1272" s="213"/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1" x14ac:dyDescent="0.2">
      <c r="A1273" s="241">
        <v>317</v>
      </c>
      <c r="B1273" s="242" t="s">
        <v>3119</v>
      </c>
      <c r="C1273" s="252" t="s">
        <v>3120</v>
      </c>
      <c r="D1273" s="243" t="s">
        <v>511</v>
      </c>
      <c r="E1273" s="244">
        <v>505.26</v>
      </c>
      <c r="F1273" s="245"/>
      <c r="G1273" s="246">
        <f>ROUND(E1273*F1273,2)</f>
        <v>0</v>
      </c>
      <c r="H1273" s="245"/>
      <c r="I1273" s="246">
        <f>ROUND(E1273*H1273,2)</f>
        <v>0</v>
      </c>
      <c r="J1273" s="245"/>
      <c r="K1273" s="246">
        <f>ROUND(E1273*J1273,2)</f>
        <v>0</v>
      </c>
      <c r="L1273" s="246">
        <v>21</v>
      </c>
      <c r="M1273" s="246">
        <f>G1273*(1+L1273/100)</f>
        <v>0</v>
      </c>
      <c r="N1273" s="246">
        <v>0</v>
      </c>
      <c r="O1273" s="246">
        <f>ROUND(E1273*N1273,2)</f>
        <v>0</v>
      </c>
      <c r="P1273" s="246">
        <v>0</v>
      </c>
      <c r="Q1273" s="246">
        <f>ROUND(E1273*P1273,2)</f>
        <v>0</v>
      </c>
      <c r="R1273" s="246"/>
      <c r="S1273" s="246" t="s">
        <v>374</v>
      </c>
      <c r="T1273" s="247" t="s">
        <v>375</v>
      </c>
      <c r="U1273" s="222">
        <v>0</v>
      </c>
      <c r="V1273" s="222">
        <f>ROUND(E1273*U1273,2)</f>
        <v>0</v>
      </c>
      <c r="W1273" s="222"/>
      <c r="X1273" s="222" t="s">
        <v>376</v>
      </c>
      <c r="Y1273" s="213"/>
      <c r="Z1273" s="213"/>
      <c r="AA1273" s="213"/>
      <c r="AB1273" s="213"/>
      <c r="AC1273" s="213"/>
      <c r="AD1273" s="213"/>
      <c r="AE1273" s="213"/>
      <c r="AF1273" s="213"/>
      <c r="AG1273" s="213" t="s">
        <v>561</v>
      </c>
      <c r="AH1273" s="213"/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1" x14ac:dyDescent="0.2">
      <c r="A1274" s="241">
        <v>318</v>
      </c>
      <c r="B1274" s="242" t="s">
        <v>3121</v>
      </c>
      <c r="C1274" s="252" t="s">
        <v>3122</v>
      </c>
      <c r="D1274" s="243" t="s">
        <v>511</v>
      </c>
      <c r="E1274" s="244">
        <v>505.26</v>
      </c>
      <c r="F1274" s="245"/>
      <c r="G1274" s="246">
        <f>ROUND(E1274*F1274,2)</f>
        <v>0</v>
      </c>
      <c r="H1274" s="245"/>
      <c r="I1274" s="246">
        <f>ROUND(E1274*H1274,2)</f>
        <v>0</v>
      </c>
      <c r="J1274" s="245"/>
      <c r="K1274" s="246">
        <f>ROUND(E1274*J1274,2)</f>
        <v>0</v>
      </c>
      <c r="L1274" s="246">
        <v>21</v>
      </c>
      <c r="M1274" s="246">
        <f>G1274*(1+L1274/100)</f>
        <v>0</v>
      </c>
      <c r="N1274" s="246">
        <v>2.9999999999999997E-4</v>
      </c>
      <c r="O1274" s="246">
        <f>ROUND(E1274*N1274,2)</f>
        <v>0.15</v>
      </c>
      <c r="P1274" s="246">
        <v>0</v>
      </c>
      <c r="Q1274" s="246">
        <f>ROUND(E1274*P1274,2)</f>
        <v>0</v>
      </c>
      <c r="R1274" s="246"/>
      <c r="S1274" s="246" t="s">
        <v>374</v>
      </c>
      <c r="T1274" s="247" t="s">
        <v>375</v>
      </c>
      <c r="U1274" s="222">
        <v>0</v>
      </c>
      <c r="V1274" s="222">
        <f>ROUND(E1274*U1274,2)</f>
        <v>0</v>
      </c>
      <c r="W1274" s="222"/>
      <c r="X1274" s="222" t="s">
        <v>376</v>
      </c>
      <c r="Y1274" s="213"/>
      <c r="Z1274" s="213"/>
      <c r="AA1274" s="213"/>
      <c r="AB1274" s="213"/>
      <c r="AC1274" s="213"/>
      <c r="AD1274" s="213"/>
      <c r="AE1274" s="213"/>
      <c r="AF1274" s="213"/>
      <c r="AG1274" s="213" t="s">
        <v>561</v>
      </c>
      <c r="AH1274" s="213"/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1" x14ac:dyDescent="0.2">
      <c r="A1275" s="241">
        <v>319</v>
      </c>
      <c r="B1275" s="242" t="s">
        <v>3123</v>
      </c>
      <c r="C1275" s="252" t="s">
        <v>3124</v>
      </c>
      <c r="D1275" s="243" t="s">
        <v>0</v>
      </c>
      <c r="E1275" s="244">
        <v>4510.3335999999999</v>
      </c>
      <c r="F1275" s="245"/>
      <c r="G1275" s="246">
        <f>ROUND(E1275*F1275,2)</f>
        <v>0</v>
      </c>
      <c r="H1275" s="245"/>
      <c r="I1275" s="246">
        <f>ROUND(E1275*H1275,2)</f>
        <v>0</v>
      </c>
      <c r="J1275" s="245"/>
      <c r="K1275" s="246">
        <f>ROUND(E1275*J1275,2)</f>
        <v>0</v>
      </c>
      <c r="L1275" s="246">
        <v>21</v>
      </c>
      <c r="M1275" s="246">
        <f>G1275*(1+L1275/100)</f>
        <v>0</v>
      </c>
      <c r="N1275" s="246">
        <v>0</v>
      </c>
      <c r="O1275" s="246">
        <f>ROUND(E1275*N1275,2)</f>
        <v>0</v>
      </c>
      <c r="P1275" s="246">
        <v>0</v>
      </c>
      <c r="Q1275" s="246">
        <f>ROUND(E1275*P1275,2)</f>
        <v>0</v>
      </c>
      <c r="R1275" s="246"/>
      <c r="S1275" s="246" t="s">
        <v>374</v>
      </c>
      <c r="T1275" s="247" t="s">
        <v>375</v>
      </c>
      <c r="U1275" s="222">
        <v>0</v>
      </c>
      <c r="V1275" s="222">
        <f>ROUND(E1275*U1275,2)</f>
        <v>0</v>
      </c>
      <c r="W1275" s="222"/>
      <c r="X1275" s="222" t="s">
        <v>376</v>
      </c>
      <c r="Y1275" s="213"/>
      <c r="Z1275" s="213"/>
      <c r="AA1275" s="213"/>
      <c r="AB1275" s="213"/>
      <c r="AC1275" s="213"/>
      <c r="AD1275" s="213"/>
      <c r="AE1275" s="213"/>
      <c r="AF1275" s="213"/>
      <c r="AG1275" s="213" t="s">
        <v>561</v>
      </c>
      <c r="AH1275" s="213"/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x14ac:dyDescent="0.2">
      <c r="A1276" s="224" t="s">
        <v>368</v>
      </c>
      <c r="B1276" s="225" t="s">
        <v>325</v>
      </c>
      <c r="C1276" s="251" t="s">
        <v>326</v>
      </c>
      <c r="D1276" s="226"/>
      <c r="E1276" s="227"/>
      <c r="F1276" s="228"/>
      <c r="G1276" s="228">
        <f>SUMIF(AG1277:AG1281,"&lt;&gt;NOR",G1277:G1281)</f>
        <v>0</v>
      </c>
      <c r="H1276" s="228"/>
      <c r="I1276" s="228">
        <f>SUM(I1277:I1281)</f>
        <v>0</v>
      </c>
      <c r="J1276" s="228"/>
      <c r="K1276" s="228">
        <f>SUM(K1277:K1281)</f>
        <v>0</v>
      </c>
      <c r="L1276" s="228"/>
      <c r="M1276" s="228">
        <f>SUM(M1277:M1281)</f>
        <v>0</v>
      </c>
      <c r="N1276" s="228"/>
      <c r="O1276" s="228">
        <f>SUM(O1277:O1281)</f>
        <v>0</v>
      </c>
      <c r="P1276" s="228"/>
      <c r="Q1276" s="228">
        <f>SUM(Q1277:Q1281)</f>
        <v>8.08</v>
      </c>
      <c r="R1276" s="228"/>
      <c r="S1276" s="228"/>
      <c r="T1276" s="229"/>
      <c r="U1276" s="223"/>
      <c r="V1276" s="223">
        <f>SUM(V1277:V1281)</f>
        <v>129.33000000000001</v>
      </c>
      <c r="W1276" s="223"/>
      <c r="X1276" s="223"/>
      <c r="AG1276" t="s">
        <v>370</v>
      </c>
    </row>
    <row r="1277" spans="1:60" outlineLevel="1" x14ac:dyDescent="0.2">
      <c r="A1277" s="234">
        <v>320</v>
      </c>
      <c r="B1277" s="235" t="s">
        <v>3125</v>
      </c>
      <c r="C1277" s="253" t="s">
        <v>3126</v>
      </c>
      <c r="D1277" s="236" t="s">
        <v>511</v>
      </c>
      <c r="E1277" s="237">
        <v>538.88</v>
      </c>
      <c r="F1277" s="238"/>
      <c r="G1277" s="239">
        <f>ROUND(E1277*F1277,2)</f>
        <v>0</v>
      </c>
      <c r="H1277" s="238"/>
      <c r="I1277" s="239">
        <f>ROUND(E1277*H1277,2)</f>
        <v>0</v>
      </c>
      <c r="J1277" s="238"/>
      <c r="K1277" s="239">
        <f>ROUND(E1277*J1277,2)</f>
        <v>0</v>
      </c>
      <c r="L1277" s="239">
        <v>21</v>
      </c>
      <c r="M1277" s="239">
        <f>G1277*(1+L1277/100)</f>
        <v>0</v>
      </c>
      <c r="N1277" s="239">
        <v>0</v>
      </c>
      <c r="O1277" s="239">
        <f>ROUND(E1277*N1277,2)</f>
        <v>0</v>
      </c>
      <c r="P1277" s="239">
        <v>1.4999999999999999E-2</v>
      </c>
      <c r="Q1277" s="239">
        <f>ROUND(E1277*P1277,2)</f>
        <v>8.08</v>
      </c>
      <c r="R1277" s="239"/>
      <c r="S1277" s="239" t="s">
        <v>374</v>
      </c>
      <c r="T1277" s="240" t="s">
        <v>375</v>
      </c>
      <c r="U1277" s="222">
        <v>0.24</v>
      </c>
      <c r="V1277" s="222">
        <f>ROUND(E1277*U1277,2)</f>
        <v>129.33000000000001</v>
      </c>
      <c r="W1277" s="222"/>
      <c r="X1277" s="222" t="s">
        <v>376</v>
      </c>
      <c r="Y1277" s="213"/>
      <c r="Z1277" s="213"/>
      <c r="AA1277" s="213"/>
      <c r="AB1277" s="213"/>
      <c r="AC1277" s="213"/>
      <c r="AD1277" s="213"/>
      <c r="AE1277" s="213"/>
      <c r="AF1277" s="213"/>
      <c r="AG1277" s="213" t="s">
        <v>561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1" x14ac:dyDescent="0.2">
      <c r="A1278" s="220"/>
      <c r="B1278" s="221"/>
      <c r="C1278" s="261" t="s">
        <v>2100</v>
      </c>
      <c r="D1278" s="259"/>
      <c r="E1278" s="260"/>
      <c r="F1278" s="222"/>
      <c r="G1278" s="222"/>
      <c r="H1278" s="222"/>
      <c r="I1278" s="222"/>
      <c r="J1278" s="222"/>
      <c r="K1278" s="222"/>
      <c r="L1278" s="222"/>
      <c r="M1278" s="222"/>
      <c r="N1278" s="222"/>
      <c r="O1278" s="222"/>
      <c r="P1278" s="222"/>
      <c r="Q1278" s="222"/>
      <c r="R1278" s="222"/>
      <c r="S1278" s="222"/>
      <c r="T1278" s="222"/>
      <c r="U1278" s="222"/>
      <c r="V1278" s="222"/>
      <c r="W1278" s="222"/>
      <c r="X1278" s="222"/>
      <c r="Y1278" s="213"/>
      <c r="Z1278" s="213"/>
      <c r="AA1278" s="213"/>
      <c r="AB1278" s="213"/>
      <c r="AC1278" s="213"/>
      <c r="AD1278" s="213"/>
      <c r="AE1278" s="213"/>
      <c r="AF1278" s="213"/>
      <c r="AG1278" s="213" t="s">
        <v>532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1" x14ac:dyDescent="0.2">
      <c r="A1279" s="220"/>
      <c r="B1279" s="221"/>
      <c r="C1279" s="261" t="s">
        <v>3127</v>
      </c>
      <c r="D1279" s="259"/>
      <c r="E1279" s="260"/>
      <c r="F1279" s="222"/>
      <c r="G1279" s="222"/>
      <c r="H1279" s="222"/>
      <c r="I1279" s="222"/>
      <c r="J1279" s="222"/>
      <c r="K1279" s="222"/>
      <c r="L1279" s="222"/>
      <c r="M1279" s="222"/>
      <c r="N1279" s="222"/>
      <c r="O1279" s="222"/>
      <c r="P1279" s="222"/>
      <c r="Q1279" s="222"/>
      <c r="R1279" s="222"/>
      <c r="S1279" s="222"/>
      <c r="T1279" s="222"/>
      <c r="U1279" s="222"/>
      <c r="V1279" s="222"/>
      <c r="W1279" s="222"/>
      <c r="X1279" s="222"/>
      <c r="Y1279" s="213"/>
      <c r="Z1279" s="213"/>
      <c r="AA1279" s="213"/>
      <c r="AB1279" s="213"/>
      <c r="AC1279" s="213"/>
      <c r="AD1279" s="213"/>
      <c r="AE1279" s="213"/>
      <c r="AF1279" s="213"/>
      <c r="AG1279" s="213" t="s">
        <v>532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1" x14ac:dyDescent="0.2">
      <c r="A1280" s="220"/>
      <c r="B1280" s="221"/>
      <c r="C1280" s="261" t="s">
        <v>3128</v>
      </c>
      <c r="D1280" s="259"/>
      <c r="E1280" s="260">
        <v>538.88</v>
      </c>
      <c r="F1280" s="222"/>
      <c r="G1280" s="222"/>
      <c r="H1280" s="222"/>
      <c r="I1280" s="222"/>
      <c r="J1280" s="222"/>
      <c r="K1280" s="222"/>
      <c r="L1280" s="222"/>
      <c r="M1280" s="222"/>
      <c r="N1280" s="222"/>
      <c r="O1280" s="222"/>
      <c r="P1280" s="222"/>
      <c r="Q1280" s="222"/>
      <c r="R1280" s="222"/>
      <c r="S1280" s="222"/>
      <c r="T1280" s="222"/>
      <c r="U1280" s="222"/>
      <c r="V1280" s="222"/>
      <c r="W1280" s="222"/>
      <c r="X1280" s="222"/>
      <c r="Y1280" s="213"/>
      <c r="Z1280" s="213"/>
      <c r="AA1280" s="213"/>
      <c r="AB1280" s="213"/>
      <c r="AC1280" s="213"/>
      <c r="AD1280" s="213"/>
      <c r="AE1280" s="213"/>
      <c r="AF1280" s="213"/>
      <c r="AG1280" s="213" t="s">
        <v>532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1" x14ac:dyDescent="0.2">
      <c r="A1281" s="241">
        <v>321</v>
      </c>
      <c r="B1281" s="242" t="s">
        <v>3129</v>
      </c>
      <c r="C1281" s="252" t="s">
        <v>3130</v>
      </c>
      <c r="D1281" s="243" t="s">
        <v>0</v>
      </c>
      <c r="E1281" s="244">
        <v>491.99740000000003</v>
      </c>
      <c r="F1281" s="245"/>
      <c r="G1281" s="246">
        <f>ROUND(E1281*F1281,2)</f>
        <v>0</v>
      </c>
      <c r="H1281" s="245"/>
      <c r="I1281" s="246">
        <f>ROUND(E1281*H1281,2)</f>
        <v>0</v>
      </c>
      <c r="J1281" s="245"/>
      <c r="K1281" s="246">
        <f>ROUND(E1281*J1281,2)</f>
        <v>0</v>
      </c>
      <c r="L1281" s="246">
        <v>21</v>
      </c>
      <c r="M1281" s="246">
        <f>G1281*(1+L1281/100)</f>
        <v>0</v>
      </c>
      <c r="N1281" s="246">
        <v>0</v>
      </c>
      <c r="O1281" s="246">
        <f>ROUND(E1281*N1281,2)</f>
        <v>0</v>
      </c>
      <c r="P1281" s="246">
        <v>0</v>
      </c>
      <c r="Q1281" s="246">
        <f>ROUND(E1281*P1281,2)</f>
        <v>0</v>
      </c>
      <c r="R1281" s="246"/>
      <c r="S1281" s="246" t="s">
        <v>374</v>
      </c>
      <c r="T1281" s="247" t="s">
        <v>375</v>
      </c>
      <c r="U1281" s="222">
        <v>0</v>
      </c>
      <c r="V1281" s="222">
        <f>ROUND(E1281*U1281,2)</f>
        <v>0</v>
      </c>
      <c r="W1281" s="222"/>
      <c r="X1281" s="222" t="s">
        <v>376</v>
      </c>
      <c r="Y1281" s="213"/>
      <c r="Z1281" s="213"/>
      <c r="AA1281" s="213"/>
      <c r="AB1281" s="213"/>
      <c r="AC1281" s="213"/>
      <c r="AD1281" s="213"/>
      <c r="AE1281" s="213"/>
      <c r="AF1281" s="213"/>
      <c r="AG1281" s="213" t="s">
        <v>561</v>
      </c>
      <c r="AH1281" s="213"/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x14ac:dyDescent="0.2">
      <c r="A1282" s="224" t="s">
        <v>368</v>
      </c>
      <c r="B1282" s="225" t="s">
        <v>327</v>
      </c>
      <c r="C1282" s="251" t="s">
        <v>328</v>
      </c>
      <c r="D1282" s="226"/>
      <c r="E1282" s="227"/>
      <c r="F1282" s="228"/>
      <c r="G1282" s="228">
        <f>SUMIF(AG1283:AG1310,"&lt;&gt;NOR",G1283:G1310)</f>
        <v>0</v>
      </c>
      <c r="H1282" s="228"/>
      <c r="I1282" s="228">
        <f>SUM(I1283:I1310)</f>
        <v>0</v>
      </c>
      <c r="J1282" s="228"/>
      <c r="K1282" s="228">
        <f>SUM(K1283:K1310)</f>
        <v>0</v>
      </c>
      <c r="L1282" s="228"/>
      <c r="M1282" s="228">
        <f>SUM(M1283:M1310)</f>
        <v>0</v>
      </c>
      <c r="N1282" s="228"/>
      <c r="O1282" s="228">
        <f>SUM(O1283:O1310)</f>
        <v>13.709999999999999</v>
      </c>
      <c r="P1282" s="228"/>
      <c r="Q1282" s="228">
        <f>SUM(Q1283:Q1310)</f>
        <v>2.14</v>
      </c>
      <c r="R1282" s="228"/>
      <c r="S1282" s="228"/>
      <c r="T1282" s="229"/>
      <c r="U1282" s="223"/>
      <c r="V1282" s="223">
        <f>SUM(V1283:V1310)</f>
        <v>92.82</v>
      </c>
      <c r="W1282" s="223"/>
      <c r="X1282" s="223"/>
      <c r="AG1282" t="s">
        <v>370</v>
      </c>
    </row>
    <row r="1283" spans="1:60" outlineLevel="1" x14ac:dyDescent="0.2">
      <c r="A1283" s="241">
        <v>322</v>
      </c>
      <c r="B1283" s="242" t="s">
        <v>3131</v>
      </c>
      <c r="C1283" s="252" t="s">
        <v>3132</v>
      </c>
      <c r="D1283" s="243" t="s">
        <v>511</v>
      </c>
      <c r="E1283" s="244">
        <v>766.2</v>
      </c>
      <c r="F1283" s="245"/>
      <c r="G1283" s="246">
        <f>ROUND(E1283*F1283,2)</f>
        <v>0</v>
      </c>
      <c r="H1283" s="245"/>
      <c r="I1283" s="246">
        <f>ROUND(E1283*H1283,2)</f>
        <v>0</v>
      </c>
      <c r="J1283" s="245"/>
      <c r="K1283" s="246">
        <f>ROUND(E1283*J1283,2)</f>
        <v>0</v>
      </c>
      <c r="L1283" s="246">
        <v>21</v>
      </c>
      <c r="M1283" s="246">
        <f>G1283*(1+L1283/100)</f>
        <v>0</v>
      </c>
      <c r="N1283" s="246">
        <v>1.4999999999999999E-2</v>
      </c>
      <c r="O1283" s="246">
        <f>ROUND(E1283*N1283,2)</f>
        <v>11.49</v>
      </c>
      <c r="P1283" s="246">
        <v>0</v>
      </c>
      <c r="Q1283" s="246">
        <f>ROUND(E1283*P1283,2)</f>
        <v>0</v>
      </c>
      <c r="R1283" s="246"/>
      <c r="S1283" s="246" t="s">
        <v>374</v>
      </c>
      <c r="T1283" s="247" t="s">
        <v>375</v>
      </c>
      <c r="U1283" s="222">
        <v>0</v>
      </c>
      <c r="V1283" s="222">
        <f>ROUND(E1283*U1283,2)</f>
        <v>0</v>
      </c>
      <c r="W1283" s="222"/>
      <c r="X1283" s="222" t="s">
        <v>376</v>
      </c>
      <c r="Y1283" s="213"/>
      <c r="Z1283" s="213"/>
      <c r="AA1283" s="213"/>
      <c r="AB1283" s="213"/>
      <c r="AC1283" s="213"/>
      <c r="AD1283" s="213"/>
      <c r="AE1283" s="213"/>
      <c r="AF1283" s="213"/>
      <c r="AG1283" s="213" t="s">
        <v>561</v>
      </c>
      <c r="AH1283" s="213"/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1" x14ac:dyDescent="0.2">
      <c r="A1284" s="234">
        <v>323</v>
      </c>
      <c r="B1284" s="235" t="s">
        <v>3133</v>
      </c>
      <c r="C1284" s="253" t="s">
        <v>3134</v>
      </c>
      <c r="D1284" s="236" t="s">
        <v>511</v>
      </c>
      <c r="E1284" s="237">
        <v>854.82</v>
      </c>
      <c r="F1284" s="238"/>
      <c r="G1284" s="239">
        <f>ROUND(E1284*F1284,2)</f>
        <v>0</v>
      </c>
      <c r="H1284" s="238"/>
      <c r="I1284" s="239">
        <f>ROUND(E1284*H1284,2)</f>
        <v>0</v>
      </c>
      <c r="J1284" s="238"/>
      <c r="K1284" s="239">
        <f>ROUND(E1284*J1284,2)</f>
        <v>0</v>
      </c>
      <c r="L1284" s="239">
        <v>21</v>
      </c>
      <c r="M1284" s="239">
        <f>G1284*(1+L1284/100)</f>
        <v>0</v>
      </c>
      <c r="N1284" s="239">
        <v>0</v>
      </c>
      <c r="O1284" s="239">
        <f>ROUND(E1284*N1284,2)</f>
        <v>0</v>
      </c>
      <c r="P1284" s="239">
        <v>2.5000000000000001E-3</v>
      </c>
      <c r="Q1284" s="239">
        <f>ROUND(E1284*P1284,2)</f>
        <v>2.14</v>
      </c>
      <c r="R1284" s="239"/>
      <c r="S1284" s="239" t="s">
        <v>374</v>
      </c>
      <c r="T1284" s="240" t="s">
        <v>375</v>
      </c>
      <c r="U1284" s="222">
        <v>0</v>
      </c>
      <c r="V1284" s="222">
        <f>ROUND(E1284*U1284,2)</f>
        <v>0</v>
      </c>
      <c r="W1284" s="222"/>
      <c r="X1284" s="222" t="s">
        <v>376</v>
      </c>
      <c r="Y1284" s="213"/>
      <c r="Z1284" s="213"/>
      <c r="AA1284" s="213"/>
      <c r="AB1284" s="213"/>
      <c r="AC1284" s="213"/>
      <c r="AD1284" s="213"/>
      <c r="AE1284" s="213"/>
      <c r="AF1284" s="213"/>
      <c r="AG1284" s="213" t="s">
        <v>561</v>
      </c>
      <c r="AH1284" s="213"/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1" x14ac:dyDescent="0.2">
      <c r="A1285" s="220"/>
      <c r="B1285" s="221"/>
      <c r="C1285" s="261" t="s">
        <v>2142</v>
      </c>
      <c r="D1285" s="259"/>
      <c r="E1285" s="260"/>
      <c r="F1285" s="222"/>
      <c r="G1285" s="222"/>
      <c r="H1285" s="222"/>
      <c r="I1285" s="222"/>
      <c r="J1285" s="222"/>
      <c r="K1285" s="222"/>
      <c r="L1285" s="222"/>
      <c r="M1285" s="222"/>
      <c r="N1285" s="222"/>
      <c r="O1285" s="222"/>
      <c r="P1285" s="222"/>
      <c r="Q1285" s="222"/>
      <c r="R1285" s="222"/>
      <c r="S1285" s="222"/>
      <c r="T1285" s="222"/>
      <c r="U1285" s="222"/>
      <c r="V1285" s="222"/>
      <c r="W1285" s="222"/>
      <c r="X1285" s="222"/>
      <c r="Y1285" s="213"/>
      <c r="Z1285" s="213"/>
      <c r="AA1285" s="213"/>
      <c r="AB1285" s="213"/>
      <c r="AC1285" s="213"/>
      <c r="AD1285" s="213"/>
      <c r="AE1285" s="213"/>
      <c r="AF1285" s="213"/>
      <c r="AG1285" s="213" t="s">
        <v>532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1" x14ac:dyDescent="0.2">
      <c r="A1286" s="220"/>
      <c r="B1286" s="221"/>
      <c r="C1286" s="261" t="s">
        <v>3135</v>
      </c>
      <c r="D1286" s="259"/>
      <c r="E1286" s="260"/>
      <c r="F1286" s="222"/>
      <c r="G1286" s="222"/>
      <c r="H1286" s="222"/>
      <c r="I1286" s="222"/>
      <c r="J1286" s="222"/>
      <c r="K1286" s="222"/>
      <c r="L1286" s="222"/>
      <c r="M1286" s="222"/>
      <c r="N1286" s="222"/>
      <c r="O1286" s="222"/>
      <c r="P1286" s="222"/>
      <c r="Q1286" s="222"/>
      <c r="R1286" s="222"/>
      <c r="S1286" s="222"/>
      <c r="T1286" s="222"/>
      <c r="U1286" s="222"/>
      <c r="V1286" s="222"/>
      <c r="W1286" s="222"/>
      <c r="X1286" s="222"/>
      <c r="Y1286" s="213"/>
      <c r="Z1286" s="213"/>
      <c r="AA1286" s="213"/>
      <c r="AB1286" s="213"/>
      <c r="AC1286" s="213"/>
      <c r="AD1286" s="213"/>
      <c r="AE1286" s="213"/>
      <c r="AF1286" s="213"/>
      <c r="AG1286" s="213" t="s">
        <v>532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1" x14ac:dyDescent="0.2">
      <c r="A1287" s="220"/>
      <c r="B1287" s="221"/>
      <c r="C1287" s="261" t="s">
        <v>3136</v>
      </c>
      <c r="D1287" s="259"/>
      <c r="E1287" s="260"/>
      <c r="F1287" s="222"/>
      <c r="G1287" s="222"/>
      <c r="H1287" s="222"/>
      <c r="I1287" s="222"/>
      <c r="J1287" s="222"/>
      <c r="K1287" s="222"/>
      <c r="L1287" s="222"/>
      <c r="M1287" s="222"/>
      <c r="N1287" s="222"/>
      <c r="O1287" s="222"/>
      <c r="P1287" s="222"/>
      <c r="Q1287" s="222"/>
      <c r="R1287" s="222"/>
      <c r="S1287" s="222"/>
      <c r="T1287" s="222"/>
      <c r="U1287" s="222"/>
      <c r="V1287" s="222"/>
      <c r="W1287" s="222"/>
      <c r="X1287" s="222"/>
      <c r="Y1287" s="213"/>
      <c r="Z1287" s="213"/>
      <c r="AA1287" s="213"/>
      <c r="AB1287" s="213"/>
      <c r="AC1287" s="213"/>
      <c r="AD1287" s="213"/>
      <c r="AE1287" s="213"/>
      <c r="AF1287" s="213"/>
      <c r="AG1287" s="213" t="s">
        <v>532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1" x14ac:dyDescent="0.2">
      <c r="A1288" s="220"/>
      <c r="B1288" s="221"/>
      <c r="C1288" s="261" t="s">
        <v>3137</v>
      </c>
      <c r="D1288" s="259"/>
      <c r="E1288" s="260">
        <v>854.82</v>
      </c>
      <c r="F1288" s="222"/>
      <c r="G1288" s="222"/>
      <c r="H1288" s="222"/>
      <c r="I1288" s="222"/>
      <c r="J1288" s="222"/>
      <c r="K1288" s="222"/>
      <c r="L1288" s="222"/>
      <c r="M1288" s="222"/>
      <c r="N1288" s="222"/>
      <c r="O1288" s="222"/>
      <c r="P1288" s="222"/>
      <c r="Q1288" s="222"/>
      <c r="R1288" s="222"/>
      <c r="S1288" s="222"/>
      <c r="T1288" s="222"/>
      <c r="U1288" s="222"/>
      <c r="V1288" s="222"/>
      <c r="W1288" s="222"/>
      <c r="X1288" s="222"/>
      <c r="Y1288" s="213"/>
      <c r="Z1288" s="213"/>
      <c r="AA1288" s="213"/>
      <c r="AB1288" s="213"/>
      <c r="AC1288" s="213"/>
      <c r="AD1288" s="213"/>
      <c r="AE1288" s="213"/>
      <c r="AF1288" s="213"/>
      <c r="AG1288" s="213" t="s">
        <v>532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1" x14ac:dyDescent="0.2">
      <c r="A1289" s="234">
        <v>324</v>
      </c>
      <c r="B1289" s="235" t="s">
        <v>3138</v>
      </c>
      <c r="C1289" s="253" t="s">
        <v>3139</v>
      </c>
      <c r="D1289" s="236" t="s">
        <v>511</v>
      </c>
      <c r="E1289" s="237">
        <v>337.8</v>
      </c>
      <c r="F1289" s="238"/>
      <c r="G1289" s="239">
        <f>ROUND(E1289*F1289,2)</f>
        <v>0</v>
      </c>
      <c r="H1289" s="238"/>
      <c r="I1289" s="239">
        <f>ROUND(E1289*H1289,2)</f>
        <v>0</v>
      </c>
      <c r="J1289" s="238"/>
      <c r="K1289" s="239">
        <f>ROUND(E1289*J1289,2)</f>
        <v>0</v>
      </c>
      <c r="L1289" s="239">
        <v>21</v>
      </c>
      <c r="M1289" s="239">
        <f>G1289*(1+L1289/100)</f>
        <v>0</v>
      </c>
      <c r="N1289" s="239">
        <v>1.2E-4</v>
      </c>
      <c r="O1289" s="239">
        <f>ROUND(E1289*N1289,2)</f>
        <v>0.04</v>
      </c>
      <c r="P1289" s="239">
        <v>0</v>
      </c>
      <c r="Q1289" s="239">
        <f>ROUND(E1289*P1289,2)</f>
        <v>0</v>
      </c>
      <c r="R1289" s="239"/>
      <c r="S1289" s="239" t="s">
        <v>374</v>
      </c>
      <c r="T1289" s="240" t="s">
        <v>375</v>
      </c>
      <c r="U1289" s="222">
        <v>0</v>
      </c>
      <c r="V1289" s="222">
        <f>ROUND(E1289*U1289,2)</f>
        <v>0</v>
      </c>
      <c r="W1289" s="222"/>
      <c r="X1289" s="222" t="s">
        <v>376</v>
      </c>
      <c r="Y1289" s="213"/>
      <c r="Z1289" s="213"/>
      <c r="AA1289" s="213"/>
      <c r="AB1289" s="213"/>
      <c r="AC1289" s="213"/>
      <c r="AD1289" s="213"/>
      <c r="AE1289" s="213"/>
      <c r="AF1289" s="213"/>
      <c r="AG1289" s="213" t="s">
        <v>561</v>
      </c>
      <c r="AH1289" s="213"/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1" x14ac:dyDescent="0.2">
      <c r="A1290" s="220"/>
      <c r="B1290" s="221"/>
      <c r="C1290" s="261" t="s">
        <v>1696</v>
      </c>
      <c r="D1290" s="259"/>
      <c r="E1290" s="260"/>
      <c r="F1290" s="222"/>
      <c r="G1290" s="222"/>
      <c r="H1290" s="222"/>
      <c r="I1290" s="222"/>
      <c r="J1290" s="222"/>
      <c r="K1290" s="222"/>
      <c r="L1290" s="222"/>
      <c r="M1290" s="222"/>
      <c r="N1290" s="222"/>
      <c r="O1290" s="222"/>
      <c r="P1290" s="222"/>
      <c r="Q1290" s="222"/>
      <c r="R1290" s="222"/>
      <c r="S1290" s="222"/>
      <c r="T1290" s="222"/>
      <c r="U1290" s="222"/>
      <c r="V1290" s="222"/>
      <c r="W1290" s="222"/>
      <c r="X1290" s="222"/>
      <c r="Y1290" s="213"/>
      <c r="Z1290" s="213"/>
      <c r="AA1290" s="213"/>
      <c r="AB1290" s="213"/>
      <c r="AC1290" s="213"/>
      <c r="AD1290" s="213"/>
      <c r="AE1290" s="213"/>
      <c r="AF1290" s="213"/>
      <c r="AG1290" s="213" t="s">
        <v>532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1" x14ac:dyDescent="0.2">
      <c r="A1291" s="220"/>
      <c r="B1291" s="221"/>
      <c r="C1291" s="261" t="s">
        <v>3140</v>
      </c>
      <c r="D1291" s="259"/>
      <c r="E1291" s="260"/>
      <c r="F1291" s="222"/>
      <c r="G1291" s="222"/>
      <c r="H1291" s="222"/>
      <c r="I1291" s="222"/>
      <c r="J1291" s="222"/>
      <c r="K1291" s="222"/>
      <c r="L1291" s="222"/>
      <c r="M1291" s="222"/>
      <c r="N1291" s="222"/>
      <c r="O1291" s="222"/>
      <c r="P1291" s="222"/>
      <c r="Q1291" s="222"/>
      <c r="R1291" s="222"/>
      <c r="S1291" s="222"/>
      <c r="T1291" s="222"/>
      <c r="U1291" s="222"/>
      <c r="V1291" s="222"/>
      <c r="W1291" s="222"/>
      <c r="X1291" s="222"/>
      <c r="Y1291" s="213"/>
      <c r="Z1291" s="213"/>
      <c r="AA1291" s="213"/>
      <c r="AB1291" s="213"/>
      <c r="AC1291" s="213"/>
      <c r="AD1291" s="213"/>
      <c r="AE1291" s="213"/>
      <c r="AF1291" s="213"/>
      <c r="AG1291" s="213" t="s">
        <v>532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1" x14ac:dyDescent="0.2">
      <c r="A1292" s="220"/>
      <c r="B1292" s="221"/>
      <c r="C1292" s="261" t="s">
        <v>3141</v>
      </c>
      <c r="D1292" s="259"/>
      <c r="E1292" s="260"/>
      <c r="F1292" s="222"/>
      <c r="G1292" s="222"/>
      <c r="H1292" s="222"/>
      <c r="I1292" s="222"/>
      <c r="J1292" s="222"/>
      <c r="K1292" s="222"/>
      <c r="L1292" s="222"/>
      <c r="M1292" s="222"/>
      <c r="N1292" s="222"/>
      <c r="O1292" s="222"/>
      <c r="P1292" s="222"/>
      <c r="Q1292" s="222"/>
      <c r="R1292" s="222"/>
      <c r="S1292" s="222"/>
      <c r="T1292" s="222"/>
      <c r="U1292" s="222"/>
      <c r="V1292" s="222"/>
      <c r="W1292" s="222"/>
      <c r="X1292" s="222"/>
      <c r="Y1292" s="213"/>
      <c r="Z1292" s="213"/>
      <c r="AA1292" s="213"/>
      <c r="AB1292" s="213"/>
      <c r="AC1292" s="213"/>
      <c r="AD1292" s="213"/>
      <c r="AE1292" s="213"/>
      <c r="AF1292" s="213"/>
      <c r="AG1292" s="213" t="s">
        <v>532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1" x14ac:dyDescent="0.2">
      <c r="A1293" s="220"/>
      <c r="B1293" s="221"/>
      <c r="C1293" s="261" t="s">
        <v>2100</v>
      </c>
      <c r="D1293" s="259"/>
      <c r="E1293" s="260"/>
      <c r="F1293" s="222"/>
      <c r="G1293" s="222"/>
      <c r="H1293" s="222"/>
      <c r="I1293" s="222"/>
      <c r="J1293" s="222"/>
      <c r="K1293" s="222"/>
      <c r="L1293" s="222"/>
      <c r="M1293" s="222"/>
      <c r="N1293" s="222"/>
      <c r="O1293" s="222"/>
      <c r="P1293" s="222"/>
      <c r="Q1293" s="222"/>
      <c r="R1293" s="222"/>
      <c r="S1293" s="222"/>
      <c r="T1293" s="222"/>
      <c r="U1293" s="222"/>
      <c r="V1293" s="222"/>
      <c r="W1293" s="222"/>
      <c r="X1293" s="222"/>
      <c r="Y1293" s="213"/>
      <c r="Z1293" s="213"/>
      <c r="AA1293" s="213"/>
      <c r="AB1293" s="213"/>
      <c r="AC1293" s="213"/>
      <c r="AD1293" s="213"/>
      <c r="AE1293" s="213"/>
      <c r="AF1293" s="213"/>
      <c r="AG1293" s="213" t="s">
        <v>532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1" x14ac:dyDescent="0.2">
      <c r="A1294" s="220"/>
      <c r="B1294" s="221"/>
      <c r="C1294" s="261" t="s">
        <v>3142</v>
      </c>
      <c r="D1294" s="259"/>
      <c r="E1294" s="260"/>
      <c r="F1294" s="222"/>
      <c r="G1294" s="222"/>
      <c r="H1294" s="222"/>
      <c r="I1294" s="222"/>
      <c r="J1294" s="222"/>
      <c r="K1294" s="222"/>
      <c r="L1294" s="222"/>
      <c r="M1294" s="222"/>
      <c r="N1294" s="222"/>
      <c r="O1294" s="222"/>
      <c r="P1294" s="222"/>
      <c r="Q1294" s="222"/>
      <c r="R1294" s="222"/>
      <c r="S1294" s="222"/>
      <c r="T1294" s="222"/>
      <c r="U1294" s="222"/>
      <c r="V1294" s="222"/>
      <c r="W1294" s="222"/>
      <c r="X1294" s="222"/>
      <c r="Y1294" s="213"/>
      <c r="Z1294" s="213"/>
      <c r="AA1294" s="213"/>
      <c r="AB1294" s="213"/>
      <c r="AC1294" s="213"/>
      <c r="AD1294" s="213"/>
      <c r="AE1294" s="213"/>
      <c r="AF1294" s="213"/>
      <c r="AG1294" s="213" t="s">
        <v>532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outlineLevel="1" x14ac:dyDescent="0.2">
      <c r="A1295" s="220"/>
      <c r="B1295" s="221"/>
      <c r="C1295" s="261" t="s">
        <v>3143</v>
      </c>
      <c r="D1295" s="259"/>
      <c r="E1295" s="260"/>
      <c r="F1295" s="222"/>
      <c r="G1295" s="222"/>
      <c r="H1295" s="222"/>
      <c r="I1295" s="222"/>
      <c r="J1295" s="222"/>
      <c r="K1295" s="222"/>
      <c r="L1295" s="222"/>
      <c r="M1295" s="222"/>
      <c r="N1295" s="222"/>
      <c r="O1295" s="222"/>
      <c r="P1295" s="222"/>
      <c r="Q1295" s="222"/>
      <c r="R1295" s="222"/>
      <c r="S1295" s="222"/>
      <c r="T1295" s="222"/>
      <c r="U1295" s="222"/>
      <c r="V1295" s="222"/>
      <c r="W1295" s="222"/>
      <c r="X1295" s="222"/>
      <c r="Y1295" s="213"/>
      <c r="Z1295" s="213"/>
      <c r="AA1295" s="213"/>
      <c r="AB1295" s="213"/>
      <c r="AC1295" s="213"/>
      <c r="AD1295" s="213"/>
      <c r="AE1295" s="213"/>
      <c r="AF1295" s="213"/>
      <c r="AG1295" s="213" t="s">
        <v>532</v>
      </c>
      <c r="AH1295" s="213">
        <v>0</v>
      </c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1" x14ac:dyDescent="0.2">
      <c r="A1296" s="220"/>
      <c r="B1296" s="221"/>
      <c r="C1296" s="261" t="s">
        <v>3144</v>
      </c>
      <c r="D1296" s="259"/>
      <c r="E1296" s="260">
        <v>337.8</v>
      </c>
      <c r="F1296" s="222"/>
      <c r="G1296" s="222"/>
      <c r="H1296" s="222"/>
      <c r="I1296" s="222"/>
      <c r="J1296" s="222"/>
      <c r="K1296" s="222"/>
      <c r="L1296" s="222"/>
      <c r="M1296" s="222"/>
      <c r="N1296" s="222"/>
      <c r="O1296" s="222"/>
      <c r="P1296" s="222"/>
      <c r="Q1296" s="222"/>
      <c r="R1296" s="222"/>
      <c r="S1296" s="222"/>
      <c r="T1296" s="222"/>
      <c r="U1296" s="222"/>
      <c r="V1296" s="222"/>
      <c r="W1296" s="222"/>
      <c r="X1296" s="222"/>
      <c r="Y1296" s="213"/>
      <c r="Z1296" s="213"/>
      <c r="AA1296" s="213"/>
      <c r="AB1296" s="213"/>
      <c r="AC1296" s="213"/>
      <c r="AD1296" s="213"/>
      <c r="AE1296" s="213"/>
      <c r="AF1296" s="213"/>
      <c r="AG1296" s="213" t="s">
        <v>532</v>
      </c>
      <c r="AH1296" s="213">
        <v>0</v>
      </c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ht="22.5" outlineLevel="1" x14ac:dyDescent="0.2">
      <c r="A1297" s="241">
        <v>325</v>
      </c>
      <c r="B1297" s="242" t="s">
        <v>3145</v>
      </c>
      <c r="C1297" s="252" t="s">
        <v>3146</v>
      </c>
      <c r="D1297" s="243" t="s">
        <v>511</v>
      </c>
      <c r="E1297" s="244">
        <v>371.58</v>
      </c>
      <c r="F1297" s="245"/>
      <c r="G1297" s="246">
        <f>ROUND(E1297*F1297,2)</f>
        <v>0</v>
      </c>
      <c r="H1297" s="245"/>
      <c r="I1297" s="246">
        <f>ROUND(E1297*H1297,2)</f>
        <v>0</v>
      </c>
      <c r="J1297" s="245"/>
      <c r="K1297" s="246">
        <f>ROUND(E1297*J1297,2)</f>
        <v>0</v>
      </c>
      <c r="L1297" s="246">
        <v>21</v>
      </c>
      <c r="M1297" s="246">
        <f>G1297*(1+L1297/100)</f>
        <v>0</v>
      </c>
      <c r="N1297" s="246">
        <v>2.8300000000000001E-3</v>
      </c>
      <c r="O1297" s="246">
        <f>ROUND(E1297*N1297,2)</f>
        <v>1.05</v>
      </c>
      <c r="P1297" s="246">
        <v>0</v>
      </c>
      <c r="Q1297" s="246">
        <f>ROUND(E1297*P1297,2)</f>
        <v>0</v>
      </c>
      <c r="R1297" s="246"/>
      <c r="S1297" s="246" t="s">
        <v>374</v>
      </c>
      <c r="T1297" s="247" t="s">
        <v>375</v>
      </c>
      <c r="U1297" s="222">
        <v>0</v>
      </c>
      <c r="V1297" s="222">
        <f>ROUND(E1297*U1297,2)</f>
        <v>0</v>
      </c>
      <c r="W1297" s="222"/>
      <c r="X1297" s="222" t="s">
        <v>587</v>
      </c>
      <c r="Y1297" s="213"/>
      <c r="Z1297" s="213"/>
      <c r="AA1297" s="213"/>
      <c r="AB1297" s="213"/>
      <c r="AC1297" s="213"/>
      <c r="AD1297" s="213"/>
      <c r="AE1297" s="213"/>
      <c r="AF1297" s="213"/>
      <c r="AG1297" s="213" t="s">
        <v>588</v>
      </c>
      <c r="AH1297" s="213"/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ht="22.5" outlineLevel="1" x14ac:dyDescent="0.2">
      <c r="A1298" s="234">
        <v>326</v>
      </c>
      <c r="B1298" s="235" t="s">
        <v>3147</v>
      </c>
      <c r="C1298" s="253" t="s">
        <v>3148</v>
      </c>
      <c r="D1298" s="236" t="s">
        <v>511</v>
      </c>
      <c r="E1298" s="237">
        <v>428.4</v>
      </c>
      <c r="F1298" s="238"/>
      <c r="G1298" s="239">
        <f>ROUND(E1298*F1298,2)</f>
        <v>0</v>
      </c>
      <c r="H1298" s="238"/>
      <c r="I1298" s="239">
        <f>ROUND(E1298*H1298,2)</f>
        <v>0</v>
      </c>
      <c r="J1298" s="238"/>
      <c r="K1298" s="239">
        <f>ROUND(E1298*J1298,2)</f>
        <v>0</v>
      </c>
      <c r="L1298" s="239">
        <v>21</v>
      </c>
      <c r="M1298" s="239">
        <f>G1298*(1+L1298/100)</f>
        <v>0</v>
      </c>
      <c r="N1298" s="239">
        <v>3.0000000000000001E-5</v>
      </c>
      <c r="O1298" s="239">
        <f>ROUND(E1298*N1298,2)</f>
        <v>0.01</v>
      </c>
      <c r="P1298" s="239">
        <v>0</v>
      </c>
      <c r="Q1298" s="239">
        <f>ROUND(E1298*P1298,2)</f>
        <v>0</v>
      </c>
      <c r="R1298" s="239"/>
      <c r="S1298" s="239" t="s">
        <v>374</v>
      </c>
      <c r="T1298" s="240" t="s">
        <v>375</v>
      </c>
      <c r="U1298" s="222">
        <v>0.21665999999999999</v>
      </c>
      <c r="V1298" s="222">
        <f>ROUND(E1298*U1298,2)</f>
        <v>92.82</v>
      </c>
      <c r="W1298" s="222"/>
      <c r="X1298" s="222" t="s">
        <v>376</v>
      </c>
      <c r="Y1298" s="213"/>
      <c r="Z1298" s="213"/>
      <c r="AA1298" s="213"/>
      <c r="AB1298" s="213"/>
      <c r="AC1298" s="213"/>
      <c r="AD1298" s="213"/>
      <c r="AE1298" s="213"/>
      <c r="AF1298" s="213"/>
      <c r="AG1298" s="213" t="s">
        <v>561</v>
      </c>
      <c r="AH1298" s="213"/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1" x14ac:dyDescent="0.2">
      <c r="A1299" s="220"/>
      <c r="B1299" s="221"/>
      <c r="C1299" s="261" t="s">
        <v>2100</v>
      </c>
      <c r="D1299" s="259"/>
      <c r="E1299" s="260"/>
      <c r="F1299" s="222"/>
      <c r="G1299" s="222"/>
      <c r="H1299" s="222"/>
      <c r="I1299" s="222"/>
      <c r="J1299" s="222"/>
      <c r="K1299" s="222"/>
      <c r="L1299" s="222"/>
      <c r="M1299" s="222"/>
      <c r="N1299" s="222"/>
      <c r="O1299" s="222"/>
      <c r="P1299" s="222"/>
      <c r="Q1299" s="222"/>
      <c r="R1299" s="222"/>
      <c r="S1299" s="222"/>
      <c r="T1299" s="222"/>
      <c r="U1299" s="222"/>
      <c r="V1299" s="222"/>
      <c r="W1299" s="222"/>
      <c r="X1299" s="222"/>
      <c r="Y1299" s="213"/>
      <c r="Z1299" s="213"/>
      <c r="AA1299" s="213"/>
      <c r="AB1299" s="213"/>
      <c r="AC1299" s="213"/>
      <c r="AD1299" s="213"/>
      <c r="AE1299" s="213"/>
      <c r="AF1299" s="213"/>
      <c r="AG1299" s="213" t="s">
        <v>532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1" x14ac:dyDescent="0.2">
      <c r="A1300" s="220"/>
      <c r="B1300" s="221"/>
      <c r="C1300" s="261" t="s">
        <v>3149</v>
      </c>
      <c r="D1300" s="259"/>
      <c r="E1300" s="260"/>
      <c r="F1300" s="222"/>
      <c r="G1300" s="222"/>
      <c r="H1300" s="222"/>
      <c r="I1300" s="222"/>
      <c r="J1300" s="222"/>
      <c r="K1300" s="222"/>
      <c r="L1300" s="222"/>
      <c r="M1300" s="222"/>
      <c r="N1300" s="222"/>
      <c r="O1300" s="222"/>
      <c r="P1300" s="222"/>
      <c r="Q1300" s="222"/>
      <c r="R1300" s="222"/>
      <c r="S1300" s="222"/>
      <c r="T1300" s="222"/>
      <c r="U1300" s="222"/>
      <c r="V1300" s="222"/>
      <c r="W1300" s="222"/>
      <c r="X1300" s="222"/>
      <c r="Y1300" s="213"/>
      <c r="Z1300" s="213"/>
      <c r="AA1300" s="213"/>
      <c r="AB1300" s="213"/>
      <c r="AC1300" s="213"/>
      <c r="AD1300" s="213"/>
      <c r="AE1300" s="213"/>
      <c r="AF1300" s="213"/>
      <c r="AG1300" s="213" t="s">
        <v>532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1" x14ac:dyDescent="0.2">
      <c r="A1301" s="220"/>
      <c r="B1301" s="221"/>
      <c r="C1301" s="261" t="s">
        <v>3150</v>
      </c>
      <c r="D1301" s="259"/>
      <c r="E1301" s="260"/>
      <c r="F1301" s="222"/>
      <c r="G1301" s="222"/>
      <c r="H1301" s="222"/>
      <c r="I1301" s="222"/>
      <c r="J1301" s="222"/>
      <c r="K1301" s="222"/>
      <c r="L1301" s="222"/>
      <c r="M1301" s="222"/>
      <c r="N1301" s="222"/>
      <c r="O1301" s="222"/>
      <c r="P1301" s="222"/>
      <c r="Q1301" s="222"/>
      <c r="R1301" s="222"/>
      <c r="S1301" s="222"/>
      <c r="T1301" s="222"/>
      <c r="U1301" s="222"/>
      <c r="V1301" s="222"/>
      <c r="W1301" s="222"/>
      <c r="X1301" s="222"/>
      <c r="Y1301" s="213"/>
      <c r="Z1301" s="213"/>
      <c r="AA1301" s="213"/>
      <c r="AB1301" s="213"/>
      <c r="AC1301" s="213"/>
      <c r="AD1301" s="213"/>
      <c r="AE1301" s="213"/>
      <c r="AF1301" s="213"/>
      <c r="AG1301" s="213" t="s">
        <v>532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1" x14ac:dyDescent="0.2">
      <c r="A1302" s="220"/>
      <c r="B1302" s="221"/>
      <c r="C1302" s="261" t="s">
        <v>3151</v>
      </c>
      <c r="D1302" s="259"/>
      <c r="E1302" s="260"/>
      <c r="F1302" s="222"/>
      <c r="G1302" s="222"/>
      <c r="H1302" s="222"/>
      <c r="I1302" s="222"/>
      <c r="J1302" s="222"/>
      <c r="K1302" s="222"/>
      <c r="L1302" s="222"/>
      <c r="M1302" s="222"/>
      <c r="N1302" s="222"/>
      <c r="O1302" s="222"/>
      <c r="P1302" s="222"/>
      <c r="Q1302" s="222"/>
      <c r="R1302" s="222"/>
      <c r="S1302" s="222"/>
      <c r="T1302" s="222"/>
      <c r="U1302" s="222"/>
      <c r="V1302" s="222"/>
      <c r="W1302" s="222"/>
      <c r="X1302" s="222"/>
      <c r="Y1302" s="213"/>
      <c r="Z1302" s="213"/>
      <c r="AA1302" s="213"/>
      <c r="AB1302" s="213"/>
      <c r="AC1302" s="213"/>
      <c r="AD1302" s="213"/>
      <c r="AE1302" s="213"/>
      <c r="AF1302" s="213"/>
      <c r="AG1302" s="213" t="s">
        <v>532</v>
      </c>
      <c r="AH1302" s="213">
        <v>0</v>
      </c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1" x14ac:dyDescent="0.2">
      <c r="A1303" s="220"/>
      <c r="B1303" s="221"/>
      <c r="C1303" s="261" t="s">
        <v>3152</v>
      </c>
      <c r="D1303" s="259"/>
      <c r="E1303" s="260">
        <v>428.4</v>
      </c>
      <c r="F1303" s="222"/>
      <c r="G1303" s="222"/>
      <c r="H1303" s="222"/>
      <c r="I1303" s="222"/>
      <c r="J1303" s="222"/>
      <c r="K1303" s="222"/>
      <c r="L1303" s="222"/>
      <c r="M1303" s="222"/>
      <c r="N1303" s="222"/>
      <c r="O1303" s="222"/>
      <c r="P1303" s="222"/>
      <c r="Q1303" s="222"/>
      <c r="R1303" s="222"/>
      <c r="S1303" s="222"/>
      <c r="T1303" s="222"/>
      <c r="U1303" s="222"/>
      <c r="V1303" s="222"/>
      <c r="W1303" s="222"/>
      <c r="X1303" s="222"/>
      <c r="Y1303" s="213"/>
      <c r="Z1303" s="213"/>
      <c r="AA1303" s="213"/>
      <c r="AB1303" s="213"/>
      <c r="AC1303" s="213"/>
      <c r="AD1303" s="213"/>
      <c r="AE1303" s="213"/>
      <c r="AF1303" s="213"/>
      <c r="AG1303" s="213" t="s">
        <v>532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ht="22.5" outlineLevel="1" x14ac:dyDescent="0.2">
      <c r="A1304" s="241">
        <v>327</v>
      </c>
      <c r="B1304" s="242" t="s">
        <v>3153</v>
      </c>
      <c r="C1304" s="252" t="s">
        <v>3154</v>
      </c>
      <c r="D1304" s="243" t="s">
        <v>511</v>
      </c>
      <c r="E1304" s="244">
        <v>428.4</v>
      </c>
      <c r="F1304" s="245"/>
      <c r="G1304" s="246">
        <f>ROUND(E1304*F1304,2)</f>
        <v>0</v>
      </c>
      <c r="H1304" s="245"/>
      <c r="I1304" s="246">
        <f>ROUND(E1304*H1304,2)</f>
        <v>0</v>
      </c>
      <c r="J1304" s="245"/>
      <c r="K1304" s="246">
        <f>ROUND(E1304*J1304,2)</f>
        <v>0</v>
      </c>
      <c r="L1304" s="246">
        <v>21</v>
      </c>
      <c r="M1304" s="246">
        <f>G1304*(1+L1304/100)</f>
        <v>0</v>
      </c>
      <c r="N1304" s="246">
        <v>3.0000000000000001E-5</v>
      </c>
      <c r="O1304" s="246">
        <f>ROUND(E1304*N1304,2)</f>
        <v>0.01</v>
      </c>
      <c r="P1304" s="246">
        <v>0</v>
      </c>
      <c r="Q1304" s="246">
        <f>ROUND(E1304*P1304,2)</f>
        <v>0</v>
      </c>
      <c r="R1304" s="246"/>
      <c r="S1304" s="246" t="s">
        <v>374</v>
      </c>
      <c r="T1304" s="247" t="s">
        <v>375</v>
      </c>
      <c r="U1304" s="222">
        <v>0</v>
      </c>
      <c r="V1304" s="222">
        <f>ROUND(E1304*U1304,2)</f>
        <v>0</v>
      </c>
      <c r="W1304" s="222"/>
      <c r="X1304" s="222" t="s">
        <v>376</v>
      </c>
      <c r="Y1304" s="213"/>
      <c r="Z1304" s="213"/>
      <c r="AA1304" s="213"/>
      <c r="AB1304" s="213"/>
      <c r="AC1304" s="213"/>
      <c r="AD1304" s="213"/>
      <c r="AE1304" s="213"/>
      <c r="AF1304" s="213"/>
      <c r="AG1304" s="213" t="s">
        <v>561</v>
      </c>
      <c r="AH1304" s="213"/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ht="22.5" outlineLevel="1" x14ac:dyDescent="0.2">
      <c r="A1305" s="234">
        <v>328</v>
      </c>
      <c r="B1305" s="235" t="s">
        <v>3155</v>
      </c>
      <c r="C1305" s="253" t="s">
        <v>3156</v>
      </c>
      <c r="D1305" s="236" t="s">
        <v>511</v>
      </c>
      <c r="E1305" s="237">
        <v>471.24</v>
      </c>
      <c r="F1305" s="238"/>
      <c r="G1305" s="239">
        <f>ROUND(E1305*F1305,2)</f>
        <v>0</v>
      </c>
      <c r="H1305" s="238"/>
      <c r="I1305" s="239">
        <f>ROUND(E1305*H1305,2)</f>
        <v>0</v>
      </c>
      <c r="J1305" s="238"/>
      <c r="K1305" s="239">
        <f>ROUND(E1305*J1305,2)</f>
        <v>0</v>
      </c>
      <c r="L1305" s="239">
        <v>21</v>
      </c>
      <c r="M1305" s="239">
        <f>G1305*(1+L1305/100)</f>
        <v>0</v>
      </c>
      <c r="N1305" s="239">
        <v>2.3500000000000001E-3</v>
      </c>
      <c r="O1305" s="239">
        <f>ROUND(E1305*N1305,2)</f>
        <v>1.1100000000000001</v>
      </c>
      <c r="P1305" s="239">
        <v>0</v>
      </c>
      <c r="Q1305" s="239">
        <f>ROUND(E1305*P1305,2)</f>
        <v>0</v>
      </c>
      <c r="R1305" s="239"/>
      <c r="S1305" s="239" t="s">
        <v>374</v>
      </c>
      <c r="T1305" s="240" t="s">
        <v>375</v>
      </c>
      <c r="U1305" s="222">
        <v>0</v>
      </c>
      <c r="V1305" s="222">
        <f>ROUND(E1305*U1305,2)</f>
        <v>0</v>
      </c>
      <c r="W1305" s="222"/>
      <c r="X1305" s="222" t="s">
        <v>587</v>
      </c>
      <c r="Y1305" s="213"/>
      <c r="Z1305" s="213"/>
      <c r="AA1305" s="213"/>
      <c r="AB1305" s="213"/>
      <c r="AC1305" s="213"/>
      <c r="AD1305" s="213"/>
      <c r="AE1305" s="213"/>
      <c r="AF1305" s="213"/>
      <c r="AG1305" s="213" t="s">
        <v>588</v>
      </c>
      <c r="AH1305" s="213"/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1" x14ac:dyDescent="0.2">
      <c r="A1306" s="220"/>
      <c r="B1306" s="221"/>
      <c r="C1306" s="261" t="s">
        <v>3157</v>
      </c>
      <c r="D1306" s="259"/>
      <c r="E1306" s="260"/>
      <c r="F1306" s="222"/>
      <c r="G1306" s="222"/>
      <c r="H1306" s="222"/>
      <c r="I1306" s="222"/>
      <c r="J1306" s="222"/>
      <c r="K1306" s="222"/>
      <c r="L1306" s="222"/>
      <c r="M1306" s="222"/>
      <c r="N1306" s="222"/>
      <c r="O1306" s="222"/>
      <c r="P1306" s="222"/>
      <c r="Q1306" s="222"/>
      <c r="R1306" s="222"/>
      <c r="S1306" s="222"/>
      <c r="T1306" s="222"/>
      <c r="U1306" s="222"/>
      <c r="V1306" s="222"/>
      <c r="W1306" s="222"/>
      <c r="X1306" s="222"/>
      <c r="Y1306" s="213"/>
      <c r="Z1306" s="213"/>
      <c r="AA1306" s="213"/>
      <c r="AB1306" s="213"/>
      <c r="AC1306" s="213"/>
      <c r="AD1306" s="213"/>
      <c r="AE1306" s="213"/>
      <c r="AF1306" s="213"/>
      <c r="AG1306" s="213" t="s">
        <v>532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1" x14ac:dyDescent="0.2">
      <c r="A1307" s="220"/>
      <c r="B1307" s="221"/>
      <c r="C1307" s="261" t="s">
        <v>3158</v>
      </c>
      <c r="D1307" s="259"/>
      <c r="E1307" s="260">
        <v>471.24</v>
      </c>
      <c r="F1307" s="222"/>
      <c r="G1307" s="222"/>
      <c r="H1307" s="222"/>
      <c r="I1307" s="222"/>
      <c r="J1307" s="222"/>
      <c r="K1307" s="222"/>
      <c r="L1307" s="222"/>
      <c r="M1307" s="222"/>
      <c r="N1307" s="222"/>
      <c r="O1307" s="222"/>
      <c r="P1307" s="222"/>
      <c r="Q1307" s="222"/>
      <c r="R1307" s="222"/>
      <c r="S1307" s="222"/>
      <c r="T1307" s="222"/>
      <c r="U1307" s="222"/>
      <c r="V1307" s="222"/>
      <c r="W1307" s="222"/>
      <c r="X1307" s="222"/>
      <c r="Y1307" s="213"/>
      <c r="Z1307" s="213"/>
      <c r="AA1307" s="213"/>
      <c r="AB1307" s="213"/>
      <c r="AC1307" s="213"/>
      <c r="AD1307" s="213"/>
      <c r="AE1307" s="213"/>
      <c r="AF1307" s="213"/>
      <c r="AG1307" s="213" t="s">
        <v>532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1" x14ac:dyDescent="0.2">
      <c r="A1308" s="241">
        <v>329</v>
      </c>
      <c r="B1308" s="242" t="s">
        <v>3159</v>
      </c>
      <c r="C1308" s="252" t="s">
        <v>3160</v>
      </c>
      <c r="D1308" s="243" t="s">
        <v>511</v>
      </c>
      <c r="E1308" s="244">
        <v>766.2</v>
      </c>
      <c r="F1308" s="245"/>
      <c r="G1308" s="246">
        <f>ROUND(E1308*F1308,2)</f>
        <v>0</v>
      </c>
      <c r="H1308" s="245"/>
      <c r="I1308" s="246">
        <f>ROUND(E1308*H1308,2)</f>
        <v>0</v>
      </c>
      <c r="J1308" s="245"/>
      <c r="K1308" s="246">
        <f>ROUND(E1308*J1308,2)</f>
        <v>0</v>
      </c>
      <c r="L1308" s="246">
        <v>21</v>
      </c>
      <c r="M1308" s="246">
        <f>G1308*(1+L1308/100)</f>
        <v>0</v>
      </c>
      <c r="N1308" s="246">
        <v>0</v>
      </c>
      <c r="O1308" s="246">
        <f>ROUND(E1308*N1308,2)</f>
        <v>0</v>
      </c>
      <c r="P1308" s="246">
        <v>0</v>
      </c>
      <c r="Q1308" s="246">
        <f>ROUND(E1308*P1308,2)</f>
        <v>0</v>
      </c>
      <c r="R1308" s="246"/>
      <c r="S1308" s="246" t="s">
        <v>374</v>
      </c>
      <c r="T1308" s="247" t="s">
        <v>375</v>
      </c>
      <c r="U1308" s="222">
        <v>0</v>
      </c>
      <c r="V1308" s="222">
        <f>ROUND(E1308*U1308,2)</f>
        <v>0</v>
      </c>
      <c r="W1308" s="222"/>
      <c r="X1308" s="222" t="s">
        <v>376</v>
      </c>
      <c r="Y1308" s="213"/>
      <c r="Z1308" s="213"/>
      <c r="AA1308" s="213"/>
      <c r="AB1308" s="213"/>
      <c r="AC1308" s="213"/>
      <c r="AD1308" s="213"/>
      <c r="AE1308" s="213"/>
      <c r="AF1308" s="213"/>
      <c r="AG1308" s="213" t="s">
        <v>561</v>
      </c>
      <c r="AH1308" s="213"/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1" x14ac:dyDescent="0.2">
      <c r="A1309" s="241">
        <v>330</v>
      </c>
      <c r="B1309" s="242" t="s">
        <v>3161</v>
      </c>
      <c r="C1309" s="252" t="s">
        <v>3162</v>
      </c>
      <c r="D1309" s="243" t="s">
        <v>511</v>
      </c>
      <c r="E1309" s="244">
        <v>766.2</v>
      </c>
      <c r="F1309" s="245"/>
      <c r="G1309" s="246">
        <f>ROUND(E1309*F1309,2)</f>
        <v>0</v>
      </c>
      <c r="H1309" s="245"/>
      <c r="I1309" s="246">
        <f>ROUND(E1309*H1309,2)</f>
        <v>0</v>
      </c>
      <c r="J1309" s="245"/>
      <c r="K1309" s="246">
        <f>ROUND(E1309*J1309,2)</f>
        <v>0</v>
      </c>
      <c r="L1309" s="246">
        <v>21</v>
      </c>
      <c r="M1309" s="246">
        <f>G1309*(1+L1309/100)</f>
        <v>0</v>
      </c>
      <c r="N1309" s="246">
        <v>0</v>
      </c>
      <c r="O1309" s="246">
        <f>ROUND(E1309*N1309,2)</f>
        <v>0</v>
      </c>
      <c r="P1309" s="246">
        <v>0</v>
      </c>
      <c r="Q1309" s="246">
        <f>ROUND(E1309*P1309,2)</f>
        <v>0</v>
      </c>
      <c r="R1309" s="246"/>
      <c r="S1309" s="246" t="s">
        <v>374</v>
      </c>
      <c r="T1309" s="247" t="s">
        <v>375</v>
      </c>
      <c r="U1309" s="222">
        <v>0</v>
      </c>
      <c r="V1309" s="222">
        <f>ROUND(E1309*U1309,2)</f>
        <v>0</v>
      </c>
      <c r="W1309" s="222"/>
      <c r="X1309" s="222" t="s">
        <v>376</v>
      </c>
      <c r="Y1309" s="213"/>
      <c r="Z1309" s="213"/>
      <c r="AA1309" s="213"/>
      <c r="AB1309" s="213"/>
      <c r="AC1309" s="213"/>
      <c r="AD1309" s="213"/>
      <c r="AE1309" s="213"/>
      <c r="AF1309" s="213"/>
      <c r="AG1309" s="213" t="s">
        <v>561</v>
      </c>
      <c r="AH1309" s="213"/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1" x14ac:dyDescent="0.2">
      <c r="A1310" s="241">
        <v>331</v>
      </c>
      <c r="B1310" s="242" t="s">
        <v>3163</v>
      </c>
      <c r="C1310" s="252" t="s">
        <v>3164</v>
      </c>
      <c r="D1310" s="243" t="s">
        <v>0</v>
      </c>
      <c r="E1310" s="244">
        <v>7261.4417000000003</v>
      </c>
      <c r="F1310" s="245"/>
      <c r="G1310" s="246">
        <f>ROUND(E1310*F1310,2)</f>
        <v>0</v>
      </c>
      <c r="H1310" s="245"/>
      <c r="I1310" s="246">
        <f>ROUND(E1310*H1310,2)</f>
        <v>0</v>
      </c>
      <c r="J1310" s="245"/>
      <c r="K1310" s="246">
        <f>ROUND(E1310*J1310,2)</f>
        <v>0</v>
      </c>
      <c r="L1310" s="246">
        <v>21</v>
      </c>
      <c r="M1310" s="246">
        <f>G1310*(1+L1310/100)</f>
        <v>0</v>
      </c>
      <c r="N1310" s="246">
        <v>0</v>
      </c>
      <c r="O1310" s="246">
        <f>ROUND(E1310*N1310,2)</f>
        <v>0</v>
      </c>
      <c r="P1310" s="246">
        <v>0</v>
      </c>
      <c r="Q1310" s="246">
        <f>ROUND(E1310*P1310,2)</f>
        <v>0</v>
      </c>
      <c r="R1310" s="246"/>
      <c r="S1310" s="246" t="s">
        <v>374</v>
      </c>
      <c r="T1310" s="247" t="s">
        <v>375</v>
      </c>
      <c r="U1310" s="222">
        <v>0</v>
      </c>
      <c r="V1310" s="222">
        <f>ROUND(E1310*U1310,2)</f>
        <v>0</v>
      </c>
      <c r="W1310" s="222"/>
      <c r="X1310" s="222" t="s">
        <v>376</v>
      </c>
      <c r="Y1310" s="213"/>
      <c r="Z1310" s="213"/>
      <c r="AA1310" s="213"/>
      <c r="AB1310" s="213"/>
      <c r="AC1310" s="213"/>
      <c r="AD1310" s="213"/>
      <c r="AE1310" s="213"/>
      <c r="AF1310" s="213"/>
      <c r="AG1310" s="213" t="s">
        <v>561</v>
      </c>
      <c r="AH1310" s="213"/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x14ac:dyDescent="0.2">
      <c r="A1311" s="224" t="s">
        <v>368</v>
      </c>
      <c r="B1311" s="225" t="s">
        <v>329</v>
      </c>
      <c r="C1311" s="251" t="s">
        <v>330</v>
      </c>
      <c r="D1311" s="226"/>
      <c r="E1311" s="227"/>
      <c r="F1311" s="228"/>
      <c r="G1311" s="228">
        <f>SUMIF(AG1312:AG1333,"&lt;&gt;NOR",G1312:G1333)</f>
        <v>0</v>
      </c>
      <c r="H1311" s="228"/>
      <c r="I1311" s="228">
        <f>SUM(I1312:I1333)</f>
        <v>0</v>
      </c>
      <c r="J1311" s="228"/>
      <c r="K1311" s="228">
        <f>SUM(K1312:K1333)</f>
        <v>0</v>
      </c>
      <c r="L1311" s="228"/>
      <c r="M1311" s="228">
        <f>SUM(M1312:M1333)</f>
        <v>0</v>
      </c>
      <c r="N1311" s="228"/>
      <c r="O1311" s="228">
        <f>SUM(O1312:O1333)</f>
        <v>13.89</v>
      </c>
      <c r="P1311" s="228"/>
      <c r="Q1311" s="228">
        <f>SUM(Q1312:Q1333)</f>
        <v>0</v>
      </c>
      <c r="R1311" s="228"/>
      <c r="S1311" s="228"/>
      <c r="T1311" s="229"/>
      <c r="U1311" s="223"/>
      <c r="V1311" s="223">
        <f>SUM(V1312:V1333)</f>
        <v>0</v>
      </c>
      <c r="W1311" s="223"/>
      <c r="X1311" s="223"/>
      <c r="AG1311" t="s">
        <v>370</v>
      </c>
    </row>
    <row r="1312" spans="1:60" ht="22.5" outlineLevel="1" x14ac:dyDescent="0.2">
      <c r="A1312" s="234">
        <v>332</v>
      </c>
      <c r="B1312" s="235" t="s">
        <v>3165</v>
      </c>
      <c r="C1312" s="253" t="s">
        <v>3166</v>
      </c>
      <c r="D1312" s="236" t="s">
        <v>511</v>
      </c>
      <c r="E1312" s="237">
        <v>473.61599999999999</v>
      </c>
      <c r="F1312" s="238"/>
      <c r="G1312" s="239">
        <f>ROUND(E1312*F1312,2)</f>
        <v>0</v>
      </c>
      <c r="H1312" s="238"/>
      <c r="I1312" s="239">
        <f>ROUND(E1312*H1312,2)</f>
        <v>0</v>
      </c>
      <c r="J1312" s="238"/>
      <c r="K1312" s="239">
        <f>ROUND(E1312*J1312,2)</f>
        <v>0</v>
      </c>
      <c r="L1312" s="239">
        <v>21</v>
      </c>
      <c r="M1312" s="239">
        <f>G1312*(1+L1312/100)</f>
        <v>0</v>
      </c>
      <c r="N1312" s="239">
        <v>5.7000000000000002E-3</v>
      </c>
      <c r="O1312" s="239">
        <f>ROUND(E1312*N1312,2)</f>
        <v>2.7</v>
      </c>
      <c r="P1312" s="239">
        <v>0</v>
      </c>
      <c r="Q1312" s="239">
        <f>ROUND(E1312*P1312,2)</f>
        <v>0</v>
      </c>
      <c r="R1312" s="239"/>
      <c r="S1312" s="239" t="s">
        <v>374</v>
      </c>
      <c r="T1312" s="240" t="s">
        <v>375</v>
      </c>
      <c r="U1312" s="222">
        <v>0</v>
      </c>
      <c r="V1312" s="222">
        <f>ROUND(E1312*U1312,2)</f>
        <v>0</v>
      </c>
      <c r="W1312" s="222"/>
      <c r="X1312" s="222" t="s">
        <v>376</v>
      </c>
      <c r="Y1312" s="213"/>
      <c r="Z1312" s="213"/>
      <c r="AA1312" s="213"/>
      <c r="AB1312" s="213"/>
      <c r="AC1312" s="213"/>
      <c r="AD1312" s="213"/>
      <c r="AE1312" s="213"/>
      <c r="AF1312" s="213"/>
      <c r="AG1312" s="213" t="s">
        <v>561</v>
      </c>
      <c r="AH1312" s="213"/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1" x14ac:dyDescent="0.2">
      <c r="A1313" s="220"/>
      <c r="B1313" s="221"/>
      <c r="C1313" s="261" t="s">
        <v>1696</v>
      </c>
      <c r="D1313" s="259"/>
      <c r="E1313" s="260"/>
      <c r="F1313" s="222"/>
      <c r="G1313" s="222"/>
      <c r="H1313" s="222"/>
      <c r="I1313" s="222"/>
      <c r="J1313" s="222"/>
      <c r="K1313" s="222"/>
      <c r="L1313" s="222"/>
      <c r="M1313" s="222"/>
      <c r="N1313" s="222"/>
      <c r="O1313" s="222"/>
      <c r="P1313" s="222"/>
      <c r="Q1313" s="222"/>
      <c r="R1313" s="222"/>
      <c r="S1313" s="222"/>
      <c r="T1313" s="222"/>
      <c r="U1313" s="222"/>
      <c r="V1313" s="222"/>
      <c r="W1313" s="222"/>
      <c r="X1313" s="222"/>
      <c r="Y1313" s="213"/>
      <c r="Z1313" s="213"/>
      <c r="AA1313" s="213"/>
      <c r="AB1313" s="213"/>
      <c r="AC1313" s="213"/>
      <c r="AD1313" s="213"/>
      <c r="AE1313" s="213"/>
      <c r="AF1313" s="213"/>
      <c r="AG1313" s="213" t="s">
        <v>532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outlineLevel="1" x14ac:dyDescent="0.2">
      <c r="A1314" s="220"/>
      <c r="B1314" s="221"/>
      <c r="C1314" s="261" t="s">
        <v>3167</v>
      </c>
      <c r="D1314" s="259"/>
      <c r="E1314" s="260"/>
      <c r="F1314" s="222"/>
      <c r="G1314" s="222"/>
      <c r="H1314" s="222"/>
      <c r="I1314" s="222"/>
      <c r="J1314" s="222"/>
      <c r="K1314" s="222"/>
      <c r="L1314" s="222"/>
      <c r="M1314" s="222"/>
      <c r="N1314" s="222"/>
      <c r="O1314" s="222"/>
      <c r="P1314" s="222"/>
      <c r="Q1314" s="222"/>
      <c r="R1314" s="222"/>
      <c r="S1314" s="222"/>
      <c r="T1314" s="222"/>
      <c r="U1314" s="222"/>
      <c r="V1314" s="222"/>
      <c r="W1314" s="222"/>
      <c r="X1314" s="222"/>
      <c r="Y1314" s="213"/>
      <c r="Z1314" s="213"/>
      <c r="AA1314" s="213"/>
      <c r="AB1314" s="213"/>
      <c r="AC1314" s="213"/>
      <c r="AD1314" s="213"/>
      <c r="AE1314" s="213"/>
      <c r="AF1314" s="213"/>
      <c r="AG1314" s="213" t="s">
        <v>532</v>
      </c>
      <c r="AH1314" s="213">
        <v>0</v>
      </c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1" x14ac:dyDescent="0.2">
      <c r="A1315" s="220"/>
      <c r="B1315" s="221"/>
      <c r="C1315" s="261" t="s">
        <v>2159</v>
      </c>
      <c r="D1315" s="259"/>
      <c r="E1315" s="260"/>
      <c r="F1315" s="222"/>
      <c r="G1315" s="222"/>
      <c r="H1315" s="222"/>
      <c r="I1315" s="222"/>
      <c r="J1315" s="222"/>
      <c r="K1315" s="222"/>
      <c r="L1315" s="222"/>
      <c r="M1315" s="222"/>
      <c r="N1315" s="222"/>
      <c r="O1315" s="222"/>
      <c r="P1315" s="222"/>
      <c r="Q1315" s="222"/>
      <c r="R1315" s="222"/>
      <c r="S1315" s="222"/>
      <c r="T1315" s="222"/>
      <c r="U1315" s="222"/>
      <c r="V1315" s="222"/>
      <c r="W1315" s="222"/>
      <c r="X1315" s="222"/>
      <c r="Y1315" s="213"/>
      <c r="Z1315" s="213"/>
      <c r="AA1315" s="213"/>
      <c r="AB1315" s="213"/>
      <c r="AC1315" s="213"/>
      <c r="AD1315" s="213"/>
      <c r="AE1315" s="213"/>
      <c r="AF1315" s="213"/>
      <c r="AG1315" s="213" t="s">
        <v>532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1" x14ac:dyDescent="0.2">
      <c r="A1316" s="220"/>
      <c r="B1316" s="221"/>
      <c r="C1316" s="261" t="s">
        <v>3168</v>
      </c>
      <c r="D1316" s="259"/>
      <c r="E1316" s="260"/>
      <c r="F1316" s="222"/>
      <c r="G1316" s="222"/>
      <c r="H1316" s="222"/>
      <c r="I1316" s="222"/>
      <c r="J1316" s="222"/>
      <c r="K1316" s="222"/>
      <c r="L1316" s="222"/>
      <c r="M1316" s="222"/>
      <c r="N1316" s="222"/>
      <c r="O1316" s="222"/>
      <c r="P1316" s="222"/>
      <c r="Q1316" s="222"/>
      <c r="R1316" s="222"/>
      <c r="S1316" s="222"/>
      <c r="T1316" s="222"/>
      <c r="U1316" s="222"/>
      <c r="V1316" s="222"/>
      <c r="W1316" s="222"/>
      <c r="X1316" s="222"/>
      <c r="Y1316" s="213"/>
      <c r="Z1316" s="213"/>
      <c r="AA1316" s="213"/>
      <c r="AB1316" s="213"/>
      <c r="AC1316" s="213"/>
      <c r="AD1316" s="213"/>
      <c r="AE1316" s="213"/>
      <c r="AF1316" s="213"/>
      <c r="AG1316" s="213" t="s">
        <v>532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20"/>
      <c r="B1317" s="221"/>
      <c r="C1317" s="261" t="s">
        <v>3169</v>
      </c>
      <c r="D1317" s="259"/>
      <c r="E1317" s="260"/>
      <c r="F1317" s="222"/>
      <c r="G1317" s="222"/>
      <c r="H1317" s="222"/>
      <c r="I1317" s="222"/>
      <c r="J1317" s="222"/>
      <c r="K1317" s="222"/>
      <c r="L1317" s="222"/>
      <c r="M1317" s="222"/>
      <c r="N1317" s="222"/>
      <c r="O1317" s="222"/>
      <c r="P1317" s="222"/>
      <c r="Q1317" s="222"/>
      <c r="R1317" s="222"/>
      <c r="S1317" s="222"/>
      <c r="T1317" s="222"/>
      <c r="U1317" s="222"/>
      <c r="V1317" s="222"/>
      <c r="W1317" s="222"/>
      <c r="X1317" s="222"/>
      <c r="Y1317" s="213"/>
      <c r="Z1317" s="213"/>
      <c r="AA1317" s="213"/>
      <c r="AB1317" s="213"/>
      <c r="AC1317" s="213"/>
      <c r="AD1317" s="213"/>
      <c r="AE1317" s="213"/>
      <c r="AF1317" s="213"/>
      <c r="AG1317" s="213" t="s">
        <v>532</v>
      </c>
      <c r="AH1317" s="213">
        <v>0</v>
      </c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1" x14ac:dyDescent="0.2">
      <c r="A1318" s="220"/>
      <c r="B1318" s="221"/>
      <c r="C1318" s="261" t="s">
        <v>3170</v>
      </c>
      <c r="D1318" s="259"/>
      <c r="E1318" s="260"/>
      <c r="F1318" s="222"/>
      <c r="G1318" s="222"/>
      <c r="H1318" s="222"/>
      <c r="I1318" s="222"/>
      <c r="J1318" s="222"/>
      <c r="K1318" s="222"/>
      <c r="L1318" s="222"/>
      <c r="M1318" s="222"/>
      <c r="N1318" s="222"/>
      <c r="O1318" s="222"/>
      <c r="P1318" s="222"/>
      <c r="Q1318" s="222"/>
      <c r="R1318" s="222"/>
      <c r="S1318" s="222"/>
      <c r="T1318" s="222"/>
      <c r="U1318" s="222"/>
      <c r="V1318" s="222"/>
      <c r="W1318" s="222"/>
      <c r="X1318" s="222"/>
      <c r="Y1318" s="213"/>
      <c r="Z1318" s="213"/>
      <c r="AA1318" s="213"/>
      <c r="AB1318" s="213"/>
      <c r="AC1318" s="213"/>
      <c r="AD1318" s="213"/>
      <c r="AE1318" s="213"/>
      <c r="AF1318" s="213"/>
      <c r="AG1318" s="213" t="s">
        <v>532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1" x14ac:dyDescent="0.2">
      <c r="A1319" s="220"/>
      <c r="B1319" s="221"/>
      <c r="C1319" s="261" t="s">
        <v>3171</v>
      </c>
      <c r="D1319" s="259"/>
      <c r="E1319" s="260"/>
      <c r="F1319" s="222"/>
      <c r="G1319" s="222"/>
      <c r="H1319" s="222"/>
      <c r="I1319" s="222"/>
      <c r="J1319" s="222"/>
      <c r="K1319" s="222"/>
      <c r="L1319" s="222"/>
      <c r="M1319" s="222"/>
      <c r="N1319" s="222"/>
      <c r="O1319" s="222"/>
      <c r="P1319" s="222"/>
      <c r="Q1319" s="222"/>
      <c r="R1319" s="222"/>
      <c r="S1319" s="222"/>
      <c r="T1319" s="222"/>
      <c r="U1319" s="222"/>
      <c r="V1319" s="222"/>
      <c r="W1319" s="222"/>
      <c r="X1319" s="222"/>
      <c r="Y1319" s="213"/>
      <c r="Z1319" s="213"/>
      <c r="AA1319" s="213"/>
      <c r="AB1319" s="213"/>
      <c r="AC1319" s="213"/>
      <c r="AD1319" s="213"/>
      <c r="AE1319" s="213"/>
      <c r="AF1319" s="213"/>
      <c r="AG1319" s="213" t="s">
        <v>532</v>
      </c>
      <c r="AH1319" s="213">
        <v>0</v>
      </c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1" x14ac:dyDescent="0.2">
      <c r="A1320" s="220"/>
      <c r="B1320" s="221"/>
      <c r="C1320" s="261" t="s">
        <v>3172</v>
      </c>
      <c r="D1320" s="259"/>
      <c r="E1320" s="260">
        <v>473.62</v>
      </c>
      <c r="F1320" s="222"/>
      <c r="G1320" s="222"/>
      <c r="H1320" s="222"/>
      <c r="I1320" s="222"/>
      <c r="J1320" s="222"/>
      <c r="K1320" s="222"/>
      <c r="L1320" s="222"/>
      <c r="M1320" s="222"/>
      <c r="N1320" s="222"/>
      <c r="O1320" s="222"/>
      <c r="P1320" s="222"/>
      <c r="Q1320" s="222"/>
      <c r="R1320" s="222"/>
      <c r="S1320" s="222"/>
      <c r="T1320" s="222"/>
      <c r="U1320" s="222"/>
      <c r="V1320" s="222"/>
      <c r="W1320" s="222"/>
      <c r="X1320" s="222"/>
      <c r="Y1320" s="213"/>
      <c r="Z1320" s="213"/>
      <c r="AA1320" s="213"/>
      <c r="AB1320" s="213"/>
      <c r="AC1320" s="213"/>
      <c r="AD1320" s="213"/>
      <c r="AE1320" s="213"/>
      <c r="AF1320" s="213"/>
      <c r="AG1320" s="213" t="s">
        <v>532</v>
      </c>
      <c r="AH1320" s="213">
        <v>0</v>
      </c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ht="22.5" outlineLevel="1" x14ac:dyDescent="0.2">
      <c r="A1321" s="234">
        <v>333</v>
      </c>
      <c r="B1321" s="235" t="s">
        <v>3173</v>
      </c>
      <c r="C1321" s="253" t="s">
        <v>3174</v>
      </c>
      <c r="D1321" s="236" t="s">
        <v>511</v>
      </c>
      <c r="E1321" s="237">
        <v>520.97699999999998</v>
      </c>
      <c r="F1321" s="238"/>
      <c r="G1321" s="239">
        <f>ROUND(E1321*F1321,2)</f>
        <v>0</v>
      </c>
      <c r="H1321" s="238"/>
      <c r="I1321" s="239">
        <f>ROUND(E1321*H1321,2)</f>
        <v>0</v>
      </c>
      <c r="J1321" s="238"/>
      <c r="K1321" s="239">
        <f>ROUND(E1321*J1321,2)</f>
        <v>0</v>
      </c>
      <c r="L1321" s="239">
        <v>21</v>
      </c>
      <c r="M1321" s="239">
        <f>G1321*(1+L1321/100)</f>
        <v>0</v>
      </c>
      <c r="N1321" s="239">
        <v>1.7999999999999999E-2</v>
      </c>
      <c r="O1321" s="239">
        <f>ROUND(E1321*N1321,2)</f>
        <v>9.3800000000000008</v>
      </c>
      <c r="P1321" s="239">
        <v>0</v>
      </c>
      <c r="Q1321" s="239">
        <f>ROUND(E1321*P1321,2)</f>
        <v>0</v>
      </c>
      <c r="R1321" s="239"/>
      <c r="S1321" s="239" t="s">
        <v>374</v>
      </c>
      <c r="T1321" s="240" t="s">
        <v>375</v>
      </c>
      <c r="U1321" s="222">
        <v>0</v>
      </c>
      <c r="V1321" s="222">
        <f>ROUND(E1321*U1321,2)</f>
        <v>0</v>
      </c>
      <c r="W1321" s="222"/>
      <c r="X1321" s="222" t="s">
        <v>587</v>
      </c>
      <c r="Y1321" s="213"/>
      <c r="Z1321" s="213"/>
      <c r="AA1321" s="213"/>
      <c r="AB1321" s="213"/>
      <c r="AC1321" s="213"/>
      <c r="AD1321" s="213"/>
      <c r="AE1321" s="213"/>
      <c r="AF1321" s="213"/>
      <c r="AG1321" s="213" t="s">
        <v>588</v>
      </c>
      <c r="AH1321" s="213"/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1" x14ac:dyDescent="0.2">
      <c r="A1322" s="220"/>
      <c r="B1322" s="221"/>
      <c r="C1322" s="261" t="s">
        <v>3175</v>
      </c>
      <c r="D1322" s="259"/>
      <c r="E1322" s="260"/>
      <c r="F1322" s="222"/>
      <c r="G1322" s="222"/>
      <c r="H1322" s="222"/>
      <c r="I1322" s="222"/>
      <c r="J1322" s="222"/>
      <c r="K1322" s="222"/>
      <c r="L1322" s="222"/>
      <c r="M1322" s="222"/>
      <c r="N1322" s="222"/>
      <c r="O1322" s="222"/>
      <c r="P1322" s="222"/>
      <c r="Q1322" s="222"/>
      <c r="R1322" s="222"/>
      <c r="S1322" s="222"/>
      <c r="T1322" s="222"/>
      <c r="U1322" s="222"/>
      <c r="V1322" s="222"/>
      <c r="W1322" s="222"/>
      <c r="X1322" s="222"/>
      <c r="Y1322" s="213"/>
      <c r="Z1322" s="213"/>
      <c r="AA1322" s="213"/>
      <c r="AB1322" s="213"/>
      <c r="AC1322" s="213"/>
      <c r="AD1322" s="213"/>
      <c r="AE1322" s="213"/>
      <c r="AF1322" s="213"/>
      <c r="AG1322" s="213" t="s">
        <v>532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1" x14ac:dyDescent="0.2">
      <c r="A1323" s="220"/>
      <c r="B1323" s="221"/>
      <c r="C1323" s="261" t="s">
        <v>3176</v>
      </c>
      <c r="D1323" s="259"/>
      <c r="E1323" s="260">
        <v>520.98</v>
      </c>
      <c r="F1323" s="222"/>
      <c r="G1323" s="222"/>
      <c r="H1323" s="222"/>
      <c r="I1323" s="222"/>
      <c r="J1323" s="222"/>
      <c r="K1323" s="222"/>
      <c r="L1323" s="222"/>
      <c r="M1323" s="222"/>
      <c r="N1323" s="222"/>
      <c r="O1323" s="222"/>
      <c r="P1323" s="222"/>
      <c r="Q1323" s="222"/>
      <c r="R1323" s="222"/>
      <c r="S1323" s="222"/>
      <c r="T1323" s="222"/>
      <c r="U1323" s="222"/>
      <c r="V1323" s="222"/>
      <c r="W1323" s="222"/>
      <c r="X1323" s="222"/>
      <c r="Y1323" s="213"/>
      <c r="Z1323" s="213"/>
      <c r="AA1323" s="213"/>
      <c r="AB1323" s="213"/>
      <c r="AC1323" s="213"/>
      <c r="AD1323" s="213"/>
      <c r="AE1323" s="213"/>
      <c r="AF1323" s="213"/>
      <c r="AG1323" s="213" t="s">
        <v>532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1" x14ac:dyDescent="0.2">
      <c r="A1324" s="241">
        <v>334</v>
      </c>
      <c r="B1324" s="242" t="s">
        <v>3177</v>
      </c>
      <c r="C1324" s="252" t="s">
        <v>3178</v>
      </c>
      <c r="D1324" s="243" t="s">
        <v>511</v>
      </c>
      <c r="E1324" s="244">
        <v>473.61599999999999</v>
      </c>
      <c r="F1324" s="245"/>
      <c r="G1324" s="246">
        <f>ROUND(E1324*F1324,2)</f>
        <v>0</v>
      </c>
      <c r="H1324" s="245"/>
      <c r="I1324" s="246">
        <f>ROUND(E1324*H1324,2)</f>
        <v>0</v>
      </c>
      <c r="J1324" s="245"/>
      <c r="K1324" s="246">
        <f>ROUND(E1324*J1324,2)</f>
        <v>0</v>
      </c>
      <c r="L1324" s="246">
        <v>21</v>
      </c>
      <c r="M1324" s="246">
        <f>G1324*(1+L1324/100)</f>
        <v>0</v>
      </c>
      <c r="N1324" s="246">
        <v>0</v>
      </c>
      <c r="O1324" s="246">
        <f>ROUND(E1324*N1324,2)</f>
        <v>0</v>
      </c>
      <c r="P1324" s="246">
        <v>0</v>
      </c>
      <c r="Q1324" s="246">
        <f>ROUND(E1324*P1324,2)</f>
        <v>0</v>
      </c>
      <c r="R1324" s="246"/>
      <c r="S1324" s="246" t="s">
        <v>374</v>
      </c>
      <c r="T1324" s="247" t="s">
        <v>375</v>
      </c>
      <c r="U1324" s="222">
        <v>0</v>
      </c>
      <c r="V1324" s="222">
        <f>ROUND(E1324*U1324,2)</f>
        <v>0</v>
      </c>
      <c r="W1324" s="222"/>
      <c r="X1324" s="222" t="s">
        <v>376</v>
      </c>
      <c r="Y1324" s="213"/>
      <c r="Z1324" s="213"/>
      <c r="AA1324" s="213"/>
      <c r="AB1324" s="213"/>
      <c r="AC1324" s="213"/>
      <c r="AD1324" s="213"/>
      <c r="AE1324" s="213"/>
      <c r="AF1324" s="213"/>
      <c r="AG1324" s="213" t="s">
        <v>561</v>
      </c>
      <c r="AH1324" s="213"/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ht="22.5" outlineLevel="1" x14ac:dyDescent="0.2">
      <c r="A1325" s="241">
        <v>335</v>
      </c>
      <c r="B1325" s="242" t="s">
        <v>3179</v>
      </c>
      <c r="C1325" s="252" t="s">
        <v>3180</v>
      </c>
      <c r="D1325" s="243" t="s">
        <v>511</v>
      </c>
      <c r="E1325" s="244">
        <v>473.61599999999999</v>
      </c>
      <c r="F1325" s="245"/>
      <c r="G1325" s="246">
        <f>ROUND(E1325*F1325,2)</f>
        <v>0</v>
      </c>
      <c r="H1325" s="245"/>
      <c r="I1325" s="246">
        <f>ROUND(E1325*H1325,2)</f>
        <v>0</v>
      </c>
      <c r="J1325" s="245"/>
      <c r="K1325" s="246">
        <f>ROUND(E1325*J1325,2)</f>
        <v>0</v>
      </c>
      <c r="L1325" s="246">
        <v>21</v>
      </c>
      <c r="M1325" s="246">
        <f>G1325*(1+L1325/100)</f>
        <v>0</v>
      </c>
      <c r="N1325" s="246">
        <v>2.5999999999999998E-4</v>
      </c>
      <c r="O1325" s="246">
        <f>ROUND(E1325*N1325,2)</f>
        <v>0.12</v>
      </c>
      <c r="P1325" s="246">
        <v>0</v>
      </c>
      <c r="Q1325" s="246">
        <f>ROUND(E1325*P1325,2)</f>
        <v>0</v>
      </c>
      <c r="R1325" s="246"/>
      <c r="S1325" s="246" t="s">
        <v>374</v>
      </c>
      <c r="T1325" s="247" t="s">
        <v>375</v>
      </c>
      <c r="U1325" s="222">
        <v>0</v>
      </c>
      <c r="V1325" s="222">
        <f>ROUND(E1325*U1325,2)</f>
        <v>0</v>
      </c>
      <c r="W1325" s="222"/>
      <c r="X1325" s="222" t="s">
        <v>376</v>
      </c>
      <c r="Y1325" s="213"/>
      <c r="Z1325" s="213"/>
      <c r="AA1325" s="213"/>
      <c r="AB1325" s="213"/>
      <c r="AC1325" s="213"/>
      <c r="AD1325" s="213"/>
      <c r="AE1325" s="213"/>
      <c r="AF1325" s="213"/>
      <c r="AG1325" s="213" t="s">
        <v>561</v>
      </c>
      <c r="AH1325" s="213"/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1" x14ac:dyDescent="0.2">
      <c r="A1326" s="241">
        <v>336</v>
      </c>
      <c r="B1326" s="242" t="s">
        <v>3181</v>
      </c>
      <c r="C1326" s="252" t="s">
        <v>3182</v>
      </c>
      <c r="D1326" s="243" t="s">
        <v>511</v>
      </c>
      <c r="E1326" s="244">
        <v>473.61599999999999</v>
      </c>
      <c r="F1326" s="245"/>
      <c r="G1326" s="246">
        <f>ROUND(E1326*F1326,2)</f>
        <v>0</v>
      </c>
      <c r="H1326" s="245"/>
      <c r="I1326" s="246">
        <f>ROUND(E1326*H1326,2)</f>
        <v>0</v>
      </c>
      <c r="J1326" s="245"/>
      <c r="K1326" s="246">
        <f>ROUND(E1326*J1326,2)</f>
        <v>0</v>
      </c>
      <c r="L1326" s="246">
        <v>21</v>
      </c>
      <c r="M1326" s="246">
        <f>G1326*(1+L1326/100)</f>
        <v>0</v>
      </c>
      <c r="N1326" s="246">
        <v>2.9999999999999997E-4</v>
      </c>
      <c r="O1326" s="246">
        <f>ROUND(E1326*N1326,2)</f>
        <v>0.14000000000000001</v>
      </c>
      <c r="P1326" s="246">
        <v>0</v>
      </c>
      <c r="Q1326" s="246">
        <f>ROUND(E1326*P1326,2)</f>
        <v>0</v>
      </c>
      <c r="R1326" s="246"/>
      <c r="S1326" s="246" t="s">
        <v>374</v>
      </c>
      <c r="T1326" s="247" t="s">
        <v>375</v>
      </c>
      <c r="U1326" s="222">
        <v>0</v>
      </c>
      <c r="V1326" s="222">
        <f>ROUND(E1326*U1326,2)</f>
        <v>0</v>
      </c>
      <c r="W1326" s="222"/>
      <c r="X1326" s="222" t="s">
        <v>376</v>
      </c>
      <c r="Y1326" s="213"/>
      <c r="Z1326" s="213"/>
      <c r="AA1326" s="213"/>
      <c r="AB1326" s="213"/>
      <c r="AC1326" s="213"/>
      <c r="AD1326" s="213"/>
      <c r="AE1326" s="213"/>
      <c r="AF1326" s="213"/>
      <c r="AG1326" s="213" t="s">
        <v>561</v>
      </c>
      <c r="AH1326" s="213"/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1" x14ac:dyDescent="0.2">
      <c r="A1327" s="241">
        <v>337</v>
      </c>
      <c r="B1327" s="242" t="s">
        <v>3183</v>
      </c>
      <c r="C1327" s="252" t="s">
        <v>3184</v>
      </c>
      <c r="D1327" s="243" t="s">
        <v>530</v>
      </c>
      <c r="E1327" s="244">
        <v>355.21199999999999</v>
      </c>
      <c r="F1327" s="245"/>
      <c r="G1327" s="246">
        <f>ROUND(E1327*F1327,2)</f>
        <v>0</v>
      </c>
      <c r="H1327" s="245"/>
      <c r="I1327" s="246">
        <f>ROUND(E1327*H1327,2)</f>
        <v>0</v>
      </c>
      <c r="J1327" s="245"/>
      <c r="K1327" s="246">
        <f>ROUND(E1327*J1327,2)</f>
        <v>0</v>
      </c>
      <c r="L1327" s="246">
        <v>21</v>
      </c>
      <c r="M1327" s="246">
        <f>G1327*(1+L1327/100)</f>
        <v>0</v>
      </c>
      <c r="N1327" s="246">
        <v>3.0000000000000001E-5</v>
      </c>
      <c r="O1327" s="246">
        <f>ROUND(E1327*N1327,2)</f>
        <v>0.01</v>
      </c>
      <c r="P1327" s="246">
        <v>0</v>
      </c>
      <c r="Q1327" s="246">
        <f>ROUND(E1327*P1327,2)</f>
        <v>0</v>
      </c>
      <c r="R1327" s="246"/>
      <c r="S1327" s="246" t="s">
        <v>374</v>
      </c>
      <c r="T1327" s="247" t="s">
        <v>375</v>
      </c>
      <c r="U1327" s="222">
        <v>0</v>
      </c>
      <c r="V1327" s="222">
        <f>ROUND(E1327*U1327,2)</f>
        <v>0</v>
      </c>
      <c r="W1327" s="222"/>
      <c r="X1327" s="222" t="s">
        <v>376</v>
      </c>
      <c r="Y1327" s="213"/>
      <c r="Z1327" s="213"/>
      <c r="AA1327" s="213"/>
      <c r="AB1327" s="213"/>
      <c r="AC1327" s="213"/>
      <c r="AD1327" s="213"/>
      <c r="AE1327" s="213"/>
      <c r="AF1327" s="213"/>
      <c r="AG1327" s="213" t="s">
        <v>561</v>
      </c>
      <c r="AH1327" s="213"/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1" x14ac:dyDescent="0.2">
      <c r="A1328" s="241">
        <v>338</v>
      </c>
      <c r="B1328" s="242" t="s">
        <v>3185</v>
      </c>
      <c r="C1328" s="252" t="s">
        <v>3186</v>
      </c>
      <c r="D1328" s="243" t="s">
        <v>511</v>
      </c>
      <c r="E1328" s="244">
        <v>39</v>
      </c>
      <c r="F1328" s="245"/>
      <c r="G1328" s="246">
        <f>ROUND(E1328*F1328,2)</f>
        <v>0</v>
      </c>
      <c r="H1328" s="245"/>
      <c r="I1328" s="246">
        <f>ROUND(E1328*H1328,2)</f>
        <v>0</v>
      </c>
      <c r="J1328" s="245"/>
      <c r="K1328" s="246">
        <f>ROUND(E1328*J1328,2)</f>
        <v>0</v>
      </c>
      <c r="L1328" s="246">
        <v>21</v>
      </c>
      <c r="M1328" s="246">
        <f>G1328*(1+L1328/100)</f>
        <v>0</v>
      </c>
      <c r="N1328" s="246">
        <v>2.9499999999999999E-3</v>
      </c>
      <c r="O1328" s="246">
        <f>ROUND(E1328*N1328,2)</f>
        <v>0.12</v>
      </c>
      <c r="P1328" s="246">
        <v>0</v>
      </c>
      <c r="Q1328" s="246">
        <f>ROUND(E1328*P1328,2)</f>
        <v>0</v>
      </c>
      <c r="R1328" s="246"/>
      <c r="S1328" s="246" t="s">
        <v>374</v>
      </c>
      <c r="T1328" s="247" t="s">
        <v>375</v>
      </c>
      <c r="U1328" s="222">
        <v>0</v>
      </c>
      <c r="V1328" s="222">
        <f>ROUND(E1328*U1328,2)</f>
        <v>0</v>
      </c>
      <c r="W1328" s="222"/>
      <c r="X1328" s="222" t="s">
        <v>376</v>
      </c>
      <c r="Y1328" s="213"/>
      <c r="Z1328" s="213"/>
      <c r="AA1328" s="213"/>
      <c r="AB1328" s="213"/>
      <c r="AC1328" s="213"/>
      <c r="AD1328" s="213"/>
      <c r="AE1328" s="213"/>
      <c r="AF1328" s="213"/>
      <c r="AG1328" s="213" t="s">
        <v>561</v>
      </c>
      <c r="AH1328" s="213"/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1" x14ac:dyDescent="0.2">
      <c r="A1329" s="234">
        <v>339</v>
      </c>
      <c r="B1329" s="235" t="s">
        <v>3187</v>
      </c>
      <c r="C1329" s="253" t="s">
        <v>3188</v>
      </c>
      <c r="D1329" s="236" t="s">
        <v>511</v>
      </c>
      <c r="E1329" s="237">
        <v>42.9</v>
      </c>
      <c r="F1329" s="238"/>
      <c r="G1329" s="239">
        <f>ROUND(E1329*F1329,2)</f>
        <v>0</v>
      </c>
      <c r="H1329" s="238"/>
      <c r="I1329" s="239">
        <f>ROUND(E1329*H1329,2)</f>
        <v>0</v>
      </c>
      <c r="J1329" s="238"/>
      <c r="K1329" s="239">
        <f>ROUND(E1329*J1329,2)</f>
        <v>0</v>
      </c>
      <c r="L1329" s="239">
        <v>21</v>
      </c>
      <c r="M1329" s="239">
        <f>G1329*(1+L1329/100)</f>
        <v>0</v>
      </c>
      <c r="N1329" s="239">
        <v>3.3000000000000002E-2</v>
      </c>
      <c r="O1329" s="239">
        <f>ROUND(E1329*N1329,2)</f>
        <v>1.42</v>
      </c>
      <c r="P1329" s="239">
        <v>0</v>
      </c>
      <c r="Q1329" s="239">
        <f>ROUND(E1329*P1329,2)</f>
        <v>0</v>
      </c>
      <c r="R1329" s="239"/>
      <c r="S1329" s="239" t="s">
        <v>374</v>
      </c>
      <c r="T1329" s="240" t="s">
        <v>375</v>
      </c>
      <c r="U1329" s="222">
        <v>0</v>
      </c>
      <c r="V1329" s="222">
        <f>ROUND(E1329*U1329,2)</f>
        <v>0</v>
      </c>
      <c r="W1329" s="222"/>
      <c r="X1329" s="222" t="s">
        <v>587</v>
      </c>
      <c r="Y1329" s="213"/>
      <c r="Z1329" s="213"/>
      <c r="AA1329" s="213"/>
      <c r="AB1329" s="213"/>
      <c r="AC1329" s="213"/>
      <c r="AD1329" s="213"/>
      <c r="AE1329" s="213"/>
      <c r="AF1329" s="213"/>
      <c r="AG1329" s="213" t="s">
        <v>588</v>
      </c>
      <c r="AH1329" s="213"/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1" x14ac:dyDescent="0.2">
      <c r="A1330" s="220"/>
      <c r="B1330" s="221"/>
      <c r="C1330" s="261" t="s">
        <v>3189</v>
      </c>
      <c r="D1330" s="259"/>
      <c r="E1330" s="260"/>
      <c r="F1330" s="222"/>
      <c r="G1330" s="222"/>
      <c r="H1330" s="222"/>
      <c r="I1330" s="222"/>
      <c r="J1330" s="222"/>
      <c r="K1330" s="222"/>
      <c r="L1330" s="222"/>
      <c r="M1330" s="222"/>
      <c r="N1330" s="222"/>
      <c r="O1330" s="222"/>
      <c r="P1330" s="222"/>
      <c r="Q1330" s="222"/>
      <c r="R1330" s="222"/>
      <c r="S1330" s="222"/>
      <c r="T1330" s="222"/>
      <c r="U1330" s="222"/>
      <c r="V1330" s="222"/>
      <c r="W1330" s="222"/>
      <c r="X1330" s="222"/>
      <c r="Y1330" s="213"/>
      <c r="Z1330" s="213"/>
      <c r="AA1330" s="213"/>
      <c r="AB1330" s="213"/>
      <c r="AC1330" s="213"/>
      <c r="AD1330" s="213"/>
      <c r="AE1330" s="213"/>
      <c r="AF1330" s="213"/>
      <c r="AG1330" s="213" t="s">
        <v>532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1" x14ac:dyDescent="0.2">
      <c r="A1331" s="220"/>
      <c r="B1331" s="221"/>
      <c r="C1331" s="261" t="s">
        <v>3190</v>
      </c>
      <c r="D1331" s="259"/>
      <c r="E1331" s="260">
        <v>42.9</v>
      </c>
      <c r="F1331" s="222"/>
      <c r="G1331" s="222"/>
      <c r="H1331" s="222"/>
      <c r="I1331" s="222"/>
      <c r="J1331" s="222"/>
      <c r="K1331" s="222"/>
      <c r="L1331" s="222"/>
      <c r="M1331" s="222"/>
      <c r="N1331" s="222"/>
      <c r="O1331" s="222"/>
      <c r="P1331" s="222"/>
      <c r="Q1331" s="222"/>
      <c r="R1331" s="222"/>
      <c r="S1331" s="222"/>
      <c r="T1331" s="222"/>
      <c r="U1331" s="222"/>
      <c r="V1331" s="222"/>
      <c r="W1331" s="222"/>
      <c r="X1331" s="222"/>
      <c r="Y1331" s="213"/>
      <c r="Z1331" s="213"/>
      <c r="AA1331" s="213"/>
      <c r="AB1331" s="213"/>
      <c r="AC1331" s="213"/>
      <c r="AD1331" s="213"/>
      <c r="AE1331" s="213"/>
      <c r="AF1331" s="213"/>
      <c r="AG1331" s="213" t="s">
        <v>532</v>
      </c>
      <c r="AH1331" s="213">
        <v>0</v>
      </c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outlineLevel="1" x14ac:dyDescent="0.2">
      <c r="A1332" s="241">
        <v>340</v>
      </c>
      <c r="B1332" s="242" t="s">
        <v>3191</v>
      </c>
      <c r="C1332" s="252" t="s">
        <v>3192</v>
      </c>
      <c r="D1332" s="243" t="s">
        <v>511</v>
      </c>
      <c r="E1332" s="244">
        <v>39</v>
      </c>
      <c r="F1332" s="245"/>
      <c r="G1332" s="246">
        <f>ROUND(E1332*F1332,2)</f>
        <v>0</v>
      </c>
      <c r="H1332" s="245"/>
      <c r="I1332" s="246">
        <f>ROUND(E1332*H1332,2)</f>
        <v>0</v>
      </c>
      <c r="J1332" s="245"/>
      <c r="K1332" s="246">
        <f>ROUND(E1332*J1332,2)</f>
        <v>0</v>
      </c>
      <c r="L1332" s="246">
        <v>21</v>
      </c>
      <c r="M1332" s="246">
        <f>G1332*(1+L1332/100)</f>
        <v>0</v>
      </c>
      <c r="N1332" s="246">
        <v>0</v>
      </c>
      <c r="O1332" s="246">
        <f>ROUND(E1332*N1332,2)</f>
        <v>0</v>
      </c>
      <c r="P1332" s="246">
        <v>0</v>
      </c>
      <c r="Q1332" s="246">
        <f>ROUND(E1332*P1332,2)</f>
        <v>0</v>
      </c>
      <c r="R1332" s="246"/>
      <c r="S1332" s="246" t="s">
        <v>374</v>
      </c>
      <c r="T1332" s="247" t="s">
        <v>375</v>
      </c>
      <c r="U1332" s="222">
        <v>0</v>
      </c>
      <c r="V1332" s="222">
        <f>ROUND(E1332*U1332,2)</f>
        <v>0</v>
      </c>
      <c r="W1332" s="222"/>
      <c r="X1332" s="222" t="s">
        <v>376</v>
      </c>
      <c r="Y1332" s="213"/>
      <c r="Z1332" s="213"/>
      <c r="AA1332" s="213"/>
      <c r="AB1332" s="213"/>
      <c r="AC1332" s="213"/>
      <c r="AD1332" s="213"/>
      <c r="AE1332" s="213"/>
      <c r="AF1332" s="213"/>
      <c r="AG1332" s="213" t="s">
        <v>561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1" x14ac:dyDescent="0.2">
      <c r="A1333" s="241">
        <v>341</v>
      </c>
      <c r="B1333" s="242" t="s">
        <v>3193</v>
      </c>
      <c r="C1333" s="252" t="s">
        <v>3194</v>
      </c>
      <c r="D1333" s="243" t="s">
        <v>0</v>
      </c>
      <c r="E1333" s="244">
        <v>4589.8721999999998</v>
      </c>
      <c r="F1333" s="245"/>
      <c r="G1333" s="246">
        <f>ROUND(E1333*F1333,2)</f>
        <v>0</v>
      </c>
      <c r="H1333" s="245"/>
      <c r="I1333" s="246">
        <f>ROUND(E1333*H1333,2)</f>
        <v>0</v>
      </c>
      <c r="J1333" s="245"/>
      <c r="K1333" s="246">
        <f>ROUND(E1333*J1333,2)</f>
        <v>0</v>
      </c>
      <c r="L1333" s="246">
        <v>21</v>
      </c>
      <c r="M1333" s="246">
        <f>G1333*(1+L1333/100)</f>
        <v>0</v>
      </c>
      <c r="N1333" s="246">
        <v>0</v>
      </c>
      <c r="O1333" s="246">
        <f>ROUND(E1333*N1333,2)</f>
        <v>0</v>
      </c>
      <c r="P1333" s="246">
        <v>0</v>
      </c>
      <c r="Q1333" s="246">
        <f>ROUND(E1333*P1333,2)</f>
        <v>0</v>
      </c>
      <c r="R1333" s="246"/>
      <c r="S1333" s="246" t="s">
        <v>374</v>
      </c>
      <c r="T1333" s="247" t="s">
        <v>375</v>
      </c>
      <c r="U1333" s="222">
        <v>0</v>
      </c>
      <c r="V1333" s="222">
        <f>ROUND(E1333*U1333,2)</f>
        <v>0</v>
      </c>
      <c r="W1333" s="222"/>
      <c r="X1333" s="222" t="s">
        <v>376</v>
      </c>
      <c r="Y1333" s="213"/>
      <c r="Z1333" s="213"/>
      <c r="AA1333" s="213"/>
      <c r="AB1333" s="213"/>
      <c r="AC1333" s="213"/>
      <c r="AD1333" s="213"/>
      <c r="AE1333" s="213"/>
      <c r="AF1333" s="213"/>
      <c r="AG1333" s="213" t="s">
        <v>561</v>
      </c>
      <c r="AH1333" s="213"/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x14ac:dyDescent="0.2">
      <c r="A1334" s="224" t="s">
        <v>368</v>
      </c>
      <c r="B1334" s="225" t="s">
        <v>331</v>
      </c>
      <c r="C1334" s="251" t="s">
        <v>332</v>
      </c>
      <c r="D1334" s="226"/>
      <c r="E1334" s="227"/>
      <c r="F1334" s="228"/>
      <c r="G1334" s="228">
        <f>SUMIF(AG1335:AG1337,"&lt;&gt;NOR",G1335:G1337)</f>
        <v>0</v>
      </c>
      <c r="H1334" s="228"/>
      <c r="I1334" s="228">
        <f>SUM(I1335:I1337)</f>
        <v>0</v>
      </c>
      <c r="J1334" s="228"/>
      <c r="K1334" s="228">
        <f>SUM(K1335:K1337)</f>
        <v>0</v>
      </c>
      <c r="L1334" s="228"/>
      <c r="M1334" s="228">
        <f>SUM(M1335:M1337)</f>
        <v>0</v>
      </c>
      <c r="N1334" s="228"/>
      <c r="O1334" s="228">
        <f>SUM(O1335:O1337)</f>
        <v>0.32</v>
      </c>
      <c r="P1334" s="228"/>
      <c r="Q1334" s="228">
        <f>SUM(Q1335:Q1337)</f>
        <v>0</v>
      </c>
      <c r="R1334" s="228"/>
      <c r="S1334" s="228"/>
      <c r="T1334" s="229"/>
      <c r="U1334" s="223"/>
      <c r="V1334" s="223">
        <f>SUM(V1335:V1337)</f>
        <v>0</v>
      </c>
      <c r="W1334" s="223"/>
      <c r="X1334" s="223"/>
      <c r="AG1334" t="s">
        <v>370</v>
      </c>
    </row>
    <row r="1335" spans="1:60" outlineLevel="1" x14ac:dyDescent="0.2">
      <c r="A1335" s="234">
        <v>342</v>
      </c>
      <c r="B1335" s="235" t="s">
        <v>3195</v>
      </c>
      <c r="C1335" s="253" t="s">
        <v>3196</v>
      </c>
      <c r="D1335" s="236" t="s">
        <v>511</v>
      </c>
      <c r="E1335" s="237">
        <v>1271.46</v>
      </c>
      <c r="F1335" s="238"/>
      <c r="G1335" s="239">
        <f>ROUND(E1335*F1335,2)</f>
        <v>0</v>
      </c>
      <c r="H1335" s="238"/>
      <c r="I1335" s="239">
        <f>ROUND(E1335*H1335,2)</f>
        <v>0</v>
      </c>
      <c r="J1335" s="238"/>
      <c r="K1335" s="239">
        <f>ROUND(E1335*J1335,2)</f>
        <v>0</v>
      </c>
      <c r="L1335" s="239">
        <v>21</v>
      </c>
      <c r="M1335" s="239">
        <f>G1335*(1+L1335/100)</f>
        <v>0</v>
      </c>
      <c r="N1335" s="239">
        <v>2.5000000000000001E-4</v>
      </c>
      <c r="O1335" s="239">
        <f>ROUND(E1335*N1335,2)</f>
        <v>0.32</v>
      </c>
      <c r="P1335" s="239">
        <v>0</v>
      </c>
      <c r="Q1335" s="239">
        <f>ROUND(E1335*P1335,2)</f>
        <v>0</v>
      </c>
      <c r="R1335" s="239"/>
      <c r="S1335" s="239" t="s">
        <v>374</v>
      </c>
      <c r="T1335" s="240" t="s">
        <v>375</v>
      </c>
      <c r="U1335" s="222">
        <v>0</v>
      </c>
      <c r="V1335" s="222">
        <f>ROUND(E1335*U1335,2)</f>
        <v>0</v>
      </c>
      <c r="W1335" s="222"/>
      <c r="X1335" s="222" t="s">
        <v>376</v>
      </c>
      <c r="Y1335" s="213"/>
      <c r="Z1335" s="213"/>
      <c r="AA1335" s="213"/>
      <c r="AB1335" s="213"/>
      <c r="AC1335" s="213"/>
      <c r="AD1335" s="213"/>
      <c r="AE1335" s="213"/>
      <c r="AF1335" s="213"/>
      <c r="AG1335" s="213" t="s">
        <v>561</v>
      </c>
      <c r="AH1335" s="213"/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1" x14ac:dyDescent="0.2">
      <c r="A1336" s="220"/>
      <c r="B1336" s="221"/>
      <c r="C1336" s="261" t="s">
        <v>2432</v>
      </c>
      <c r="D1336" s="259"/>
      <c r="E1336" s="260"/>
      <c r="F1336" s="222"/>
      <c r="G1336" s="222"/>
      <c r="H1336" s="222"/>
      <c r="I1336" s="222"/>
      <c r="J1336" s="222"/>
      <c r="K1336" s="222"/>
      <c r="L1336" s="222"/>
      <c r="M1336" s="222"/>
      <c r="N1336" s="222"/>
      <c r="O1336" s="222"/>
      <c r="P1336" s="222"/>
      <c r="Q1336" s="222"/>
      <c r="R1336" s="222"/>
      <c r="S1336" s="222"/>
      <c r="T1336" s="222"/>
      <c r="U1336" s="222"/>
      <c r="V1336" s="222"/>
      <c r="W1336" s="222"/>
      <c r="X1336" s="222"/>
      <c r="Y1336" s="213"/>
      <c r="Z1336" s="213"/>
      <c r="AA1336" s="213"/>
      <c r="AB1336" s="213"/>
      <c r="AC1336" s="213"/>
      <c r="AD1336" s="213"/>
      <c r="AE1336" s="213"/>
      <c r="AF1336" s="213"/>
      <c r="AG1336" s="213" t="s">
        <v>532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1" x14ac:dyDescent="0.2">
      <c r="A1337" s="220"/>
      <c r="B1337" s="221"/>
      <c r="C1337" s="261" t="s">
        <v>2433</v>
      </c>
      <c r="D1337" s="259"/>
      <c r="E1337" s="260">
        <v>1271.46</v>
      </c>
      <c r="F1337" s="222"/>
      <c r="G1337" s="222"/>
      <c r="H1337" s="222"/>
      <c r="I1337" s="222"/>
      <c r="J1337" s="222"/>
      <c r="K1337" s="222"/>
      <c r="L1337" s="222"/>
      <c r="M1337" s="222"/>
      <c r="N1337" s="222"/>
      <c r="O1337" s="222"/>
      <c r="P1337" s="222"/>
      <c r="Q1337" s="222"/>
      <c r="R1337" s="222"/>
      <c r="S1337" s="222"/>
      <c r="T1337" s="222"/>
      <c r="U1337" s="222"/>
      <c r="V1337" s="222"/>
      <c r="W1337" s="222"/>
      <c r="X1337" s="222"/>
      <c r="Y1337" s="213"/>
      <c r="Z1337" s="213"/>
      <c r="AA1337" s="213"/>
      <c r="AB1337" s="213"/>
      <c r="AC1337" s="213"/>
      <c r="AD1337" s="213"/>
      <c r="AE1337" s="213"/>
      <c r="AF1337" s="213"/>
      <c r="AG1337" s="213" t="s">
        <v>532</v>
      </c>
      <c r="AH1337" s="213">
        <v>0</v>
      </c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x14ac:dyDescent="0.2">
      <c r="A1338" s="224" t="s">
        <v>368</v>
      </c>
      <c r="B1338" s="225" t="s">
        <v>334</v>
      </c>
      <c r="C1338" s="251" t="s">
        <v>335</v>
      </c>
      <c r="D1338" s="226"/>
      <c r="E1338" s="227"/>
      <c r="F1338" s="228"/>
      <c r="G1338" s="228">
        <f>SUMIF(AG1339:AG1340,"&lt;&gt;NOR",G1339:G1340)</f>
        <v>0</v>
      </c>
      <c r="H1338" s="228"/>
      <c r="I1338" s="228">
        <f>SUM(I1339:I1340)</f>
        <v>0</v>
      </c>
      <c r="J1338" s="228"/>
      <c r="K1338" s="228">
        <f>SUM(K1339:K1340)</f>
        <v>0</v>
      </c>
      <c r="L1338" s="228"/>
      <c r="M1338" s="228">
        <f>SUM(M1339:M1340)</f>
        <v>0</v>
      </c>
      <c r="N1338" s="228"/>
      <c r="O1338" s="228">
        <f>SUM(O1339:O1340)</f>
        <v>2.79</v>
      </c>
      <c r="P1338" s="228"/>
      <c r="Q1338" s="228">
        <f>SUM(Q1339:Q1340)</f>
        <v>0</v>
      </c>
      <c r="R1338" s="228"/>
      <c r="S1338" s="228"/>
      <c r="T1338" s="229"/>
      <c r="U1338" s="223"/>
      <c r="V1338" s="223">
        <f>SUM(V1339:V1340)</f>
        <v>369.92</v>
      </c>
      <c r="W1338" s="223"/>
      <c r="X1338" s="223"/>
      <c r="AG1338" t="s">
        <v>370</v>
      </c>
    </row>
    <row r="1339" spans="1:60" outlineLevel="1" x14ac:dyDescent="0.2">
      <c r="A1339" s="241">
        <v>343</v>
      </c>
      <c r="B1339" s="242" t="s">
        <v>3197</v>
      </c>
      <c r="C1339" s="252" t="s">
        <v>3198</v>
      </c>
      <c r="D1339" s="243" t="s">
        <v>511</v>
      </c>
      <c r="E1339" s="244">
        <v>5694.5370000000003</v>
      </c>
      <c r="F1339" s="245"/>
      <c r="G1339" s="246">
        <f>ROUND(E1339*F1339,2)</f>
        <v>0</v>
      </c>
      <c r="H1339" s="245"/>
      <c r="I1339" s="246">
        <f>ROUND(E1339*H1339,2)</f>
        <v>0</v>
      </c>
      <c r="J1339" s="245"/>
      <c r="K1339" s="246">
        <f>ROUND(E1339*J1339,2)</f>
        <v>0</v>
      </c>
      <c r="L1339" s="246">
        <v>21</v>
      </c>
      <c r="M1339" s="246">
        <f>G1339*(1+L1339/100)</f>
        <v>0</v>
      </c>
      <c r="N1339" s="246">
        <v>2.0000000000000001E-4</v>
      </c>
      <c r="O1339" s="246">
        <f>ROUND(E1339*N1339,2)</f>
        <v>1.1399999999999999</v>
      </c>
      <c r="P1339" s="246">
        <v>0</v>
      </c>
      <c r="Q1339" s="246">
        <f>ROUND(E1339*P1339,2)</f>
        <v>0</v>
      </c>
      <c r="R1339" s="246"/>
      <c r="S1339" s="246" t="s">
        <v>374</v>
      </c>
      <c r="T1339" s="247" t="s">
        <v>375</v>
      </c>
      <c r="U1339" s="222">
        <v>3.2480000000000002E-2</v>
      </c>
      <c r="V1339" s="222">
        <f>ROUND(E1339*U1339,2)</f>
        <v>184.96</v>
      </c>
      <c r="W1339" s="222"/>
      <c r="X1339" s="222" t="s">
        <v>376</v>
      </c>
      <c r="Y1339" s="213"/>
      <c r="Z1339" s="213"/>
      <c r="AA1339" s="213"/>
      <c r="AB1339" s="213"/>
      <c r="AC1339" s="213"/>
      <c r="AD1339" s="213"/>
      <c r="AE1339" s="213"/>
      <c r="AF1339" s="213"/>
      <c r="AG1339" s="213" t="s">
        <v>561</v>
      </c>
      <c r="AH1339" s="213"/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1" x14ac:dyDescent="0.2">
      <c r="A1340" s="241">
        <v>344</v>
      </c>
      <c r="B1340" s="242" t="s">
        <v>3199</v>
      </c>
      <c r="C1340" s="252" t="s">
        <v>3200</v>
      </c>
      <c r="D1340" s="243" t="s">
        <v>511</v>
      </c>
      <c r="E1340" s="244">
        <v>5694.5370000000003</v>
      </c>
      <c r="F1340" s="245"/>
      <c r="G1340" s="246">
        <f>ROUND(E1340*F1340,2)</f>
        <v>0</v>
      </c>
      <c r="H1340" s="245"/>
      <c r="I1340" s="246">
        <f>ROUND(E1340*H1340,2)</f>
        <v>0</v>
      </c>
      <c r="J1340" s="245"/>
      <c r="K1340" s="246">
        <f>ROUND(E1340*J1340,2)</f>
        <v>0</v>
      </c>
      <c r="L1340" s="246">
        <v>21</v>
      </c>
      <c r="M1340" s="246">
        <f>G1340*(1+L1340/100)</f>
        <v>0</v>
      </c>
      <c r="N1340" s="246">
        <v>2.9E-4</v>
      </c>
      <c r="O1340" s="246">
        <f>ROUND(E1340*N1340,2)</f>
        <v>1.65</v>
      </c>
      <c r="P1340" s="246">
        <v>0</v>
      </c>
      <c r="Q1340" s="246">
        <f>ROUND(E1340*P1340,2)</f>
        <v>0</v>
      </c>
      <c r="R1340" s="246"/>
      <c r="S1340" s="246" t="s">
        <v>374</v>
      </c>
      <c r="T1340" s="247" t="s">
        <v>375</v>
      </c>
      <c r="U1340" s="222">
        <v>3.2480000000000002E-2</v>
      </c>
      <c r="V1340" s="222">
        <f>ROUND(E1340*U1340,2)</f>
        <v>184.96</v>
      </c>
      <c r="W1340" s="222"/>
      <c r="X1340" s="222" t="s">
        <v>376</v>
      </c>
      <c r="Y1340" s="213"/>
      <c r="Z1340" s="213"/>
      <c r="AA1340" s="213"/>
      <c r="AB1340" s="213"/>
      <c r="AC1340" s="213"/>
      <c r="AD1340" s="213"/>
      <c r="AE1340" s="213"/>
      <c r="AF1340" s="213"/>
      <c r="AG1340" s="213" t="s">
        <v>561</v>
      </c>
      <c r="AH1340" s="213"/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x14ac:dyDescent="0.2">
      <c r="A1341" s="224" t="s">
        <v>368</v>
      </c>
      <c r="B1341" s="225" t="s">
        <v>274</v>
      </c>
      <c r="C1341" s="251" t="s">
        <v>275</v>
      </c>
      <c r="D1341" s="226"/>
      <c r="E1341" s="227"/>
      <c r="F1341" s="228"/>
      <c r="G1341" s="228">
        <f>SUMIF(AG1342:AG1351,"&lt;&gt;NOR",G1342:G1351)</f>
        <v>0</v>
      </c>
      <c r="H1341" s="228"/>
      <c r="I1341" s="228">
        <f>SUM(I1342:I1351)</f>
        <v>0</v>
      </c>
      <c r="J1341" s="228"/>
      <c r="K1341" s="228">
        <f>SUM(K1342:K1351)</f>
        <v>0</v>
      </c>
      <c r="L1341" s="228"/>
      <c r="M1341" s="228">
        <f>SUM(M1342:M1351)</f>
        <v>0</v>
      </c>
      <c r="N1341" s="228"/>
      <c r="O1341" s="228">
        <f>SUM(O1342:O1351)</f>
        <v>0</v>
      </c>
      <c r="P1341" s="228"/>
      <c r="Q1341" s="228">
        <f>SUM(Q1342:Q1351)</f>
        <v>0</v>
      </c>
      <c r="R1341" s="228"/>
      <c r="S1341" s="228"/>
      <c r="T1341" s="229"/>
      <c r="U1341" s="223"/>
      <c r="V1341" s="223">
        <f>SUM(V1342:V1351)</f>
        <v>0</v>
      </c>
      <c r="W1341" s="223"/>
      <c r="X1341" s="223"/>
      <c r="AG1341" t="s">
        <v>370</v>
      </c>
    </row>
    <row r="1342" spans="1:60" outlineLevel="1" x14ac:dyDescent="0.2">
      <c r="A1342" s="234">
        <v>345</v>
      </c>
      <c r="B1342" s="235" t="s">
        <v>1898</v>
      </c>
      <c r="C1342" s="253" t="s">
        <v>3201</v>
      </c>
      <c r="D1342" s="236" t="s">
        <v>517</v>
      </c>
      <c r="E1342" s="237">
        <v>150</v>
      </c>
      <c r="F1342" s="238"/>
      <c r="G1342" s="239">
        <f>ROUND(E1342*F1342,2)</f>
        <v>0</v>
      </c>
      <c r="H1342" s="238"/>
      <c r="I1342" s="239">
        <f>ROUND(E1342*H1342,2)</f>
        <v>0</v>
      </c>
      <c r="J1342" s="238"/>
      <c r="K1342" s="239">
        <f>ROUND(E1342*J1342,2)</f>
        <v>0</v>
      </c>
      <c r="L1342" s="239">
        <v>21</v>
      </c>
      <c r="M1342" s="239">
        <f>G1342*(1+L1342/100)</f>
        <v>0</v>
      </c>
      <c r="N1342" s="239">
        <v>0</v>
      </c>
      <c r="O1342" s="239">
        <f>ROUND(E1342*N1342,2)</f>
        <v>0</v>
      </c>
      <c r="P1342" s="239">
        <v>0</v>
      </c>
      <c r="Q1342" s="239">
        <f>ROUND(E1342*P1342,2)</f>
        <v>0</v>
      </c>
      <c r="R1342" s="239"/>
      <c r="S1342" s="239" t="s">
        <v>374</v>
      </c>
      <c r="T1342" s="240" t="s">
        <v>375</v>
      </c>
      <c r="U1342" s="222">
        <v>0</v>
      </c>
      <c r="V1342" s="222">
        <f>ROUND(E1342*U1342,2)</f>
        <v>0</v>
      </c>
      <c r="W1342" s="222"/>
      <c r="X1342" s="222" t="s">
        <v>376</v>
      </c>
      <c r="Y1342" s="213"/>
      <c r="Z1342" s="213"/>
      <c r="AA1342" s="213"/>
      <c r="AB1342" s="213"/>
      <c r="AC1342" s="213"/>
      <c r="AD1342" s="213"/>
      <c r="AE1342" s="213"/>
      <c r="AF1342" s="213"/>
      <c r="AG1342" s="213" t="s">
        <v>377</v>
      </c>
      <c r="AH1342" s="213"/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1" x14ac:dyDescent="0.2">
      <c r="A1343" s="220"/>
      <c r="B1343" s="221"/>
      <c r="C1343" s="261" t="s">
        <v>3202</v>
      </c>
      <c r="D1343" s="259"/>
      <c r="E1343" s="260"/>
      <c r="F1343" s="222"/>
      <c r="G1343" s="222"/>
      <c r="H1343" s="222"/>
      <c r="I1343" s="222"/>
      <c r="J1343" s="222"/>
      <c r="K1343" s="222"/>
      <c r="L1343" s="222"/>
      <c r="M1343" s="222"/>
      <c r="N1343" s="222"/>
      <c r="O1343" s="222"/>
      <c r="P1343" s="222"/>
      <c r="Q1343" s="222"/>
      <c r="R1343" s="222"/>
      <c r="S1343" s="222"/>
      <c r="T1343" s="222"/>
      <c r="U1343" s="222"/>
      <c r="V1343" s="222"/>
      <c r="W1343" s="222"/>
      <c r="X1343" s="222"/>
      <c r="Y1343" s="213"/>
      <c r="Z1343" s="213"/>
      <c r="AA1343" s="213"/>
      <c r="AB1343" s="213"/>
      <c r="AC1343" s="213"/>
      <c r="AD1343" s="213"/>
      <c r="AE1343" s="213"/>
      <c r="AF1343" s="213"/>
      <c r="AG1343" s="213" t="s">
        <v>532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1" x14ac:dyDescent="0.2">
      <c r="A1344" s="220"/>
      <c r="B1344" s="221"/>
      <c r="C1344" s="261" t="s">
        <v>3203</v>
      </c>
      <c r="D1344" s="259"/>
      <c r="E1344" s="260">
        <v>150</v>
      </c>
      <c r="F1344" s="222"/>
      <c r="G1344" s="222"/>
      <c r="H1344" s="222"/>
      <c r="I1344" s="222"/>
      <c r="J1344" s="222"/>
      <c r="K1344" s="222"/>
      <c r="L1344" s="222"/>
      <c r="M1344" s="222"/>
      <c r="N1344" s="222"/>
      <c r="O1344" s="222"/>
      <c r="P1344" s="222"/>
      <c r="Q1344" s="222"/>
      <c r="R1344" s="222"/>
      <c r="S1344" s="222"/>
      <c r="T1344" s="222"/>
      <c r="U1344" s="222"/>
      <c r="V1344" s="222"/>
      <c r="W1344" s="222"/>
      <c r="X1344" s="222"/>
      <c r="Y1344" s="213"/>
      <c r="Z1344" s="213"/>
      <c r="AA1344" s="213"/>
      <c r="AB1344" s="213"/>
      <c r="AC1344" s="213"/>
      <c r="AD1344" s="213"/>
      <c r="AE1344" s="213"/>
      <c r="AF1344" s="213"/>
      <c r="AG1344" s="213" t="s">
        <v>532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1" x14ac:dyDescent="0.2">
      <c r="A1345" s="234">
        <v>346</v>
      </c>
      <c r="B1345" s="235" t="s">
        <v>1900</v>
      </c>
      <c r="C1345" s="253" t="s">
        <v>3204</v>
      </c>
      <c r="D1345" s="236" t="s">
        <v>517</v>
      </c>
      <c r="E1345" s="237">
        <v>150</v>
      </c>
      <c r="F1345" s="238"/>
      <c r="G1345" s="239">
        <f>ROUND(E1345*F1345,2)</f>
        <v>0</v>
      </c>
      <c r="H1345" s="238"/>
      <c r="I1345" s="239">
        <f>ROUND(E1345*H1345,2)</f>
        <v>0</v>
      </c>
      <c r="J1345" s="238"/>
      <c r="K1345" s="239">
        <f>ROUND(E1345*J1345,2)</f>
        <v>0</v>
      </c>
      <c r="L1345" s="239">
        <v>21</v>
      </c>
      <c r="M1345" s="239">
        <f>G1345*(1+L1345/100)</f>
        <v>0</v>
      </c>
      <c r="N1345" s="239">
        <v>0</v>
      </c>
      <c r="O1345" s="239">
        <f>ROUND(E1345*N1345,2)</f>
        <v>0</v>
      </c>
      <c r="P1345" s="239">
        <v>0</v>
      </c>
      <c r="Q1345" s="239">
        <f>ROUND(E1345*P1345,2)</f>
        <v>0</v>
      </c>
      <c r="R1345" s="239"/>
      <c r="S1345" s="239" t="s">
        <v>374</v>
      </c>
      <c r="T1345" s="240" t="s">
        <v>375</v>
      </c>
      <c r="U1345" s="222">
        <v>0</v>
      </c>
      <c r="V1345" s="222">
        <f>ROUND(E1345*U1345,2)</f>
        <v>0</v>
      </c>
      <c r="W1345" s="222"/>
      <c r="X1345" s="222" t="s">
        <v>376</v>
      </c>
      <c r="Y1345" s="213"/>
      <c r="Z1345" s="213"/>
      <c r="AA1345" s="213"/>
      <c r="AB1345" s="213"/>
      <c r="AC1345" s="213"/>
      <c r="AD1345" s="213"/>
      <c r="AE1345" s="213"/>
      <c r="AF1345" s="213"/>
      <c r="AG1345" s="213" t="s">
        <v>377</v>
      </c>
      <c r="AH1345" s="213"/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20"/>
      <c r="B1346" s="221"/>
      <c r="C1346" s="261" t="s">
        <v>3202</v>
      </c>
      <c r="D1346" s="259"/>
      <c r="E1346" s="260"/>
      <c r="F1346" s="222"/>
      <c r="G1346" s="222"/>
      <c r="H1346" s="222"/>
      <c r="I1346" s="222"/>
      <c r="J1346" s="222"/>
      <c r="K1346" s="222"/>
      <c r="L1346" s="222"/>
      <c r="M1346" s="222"/>
      <c r="N1346" s="222"/>
      <c r="O1346" s="222"/>
      <c r="P1346" s="222"/>
      <c r="Q1346" s="222"/>
      <c r="R1346" s="222"/>
      <c r="S1346" s="222"/>
      <c r="T1346" s="222"/>
      <c r="U1346" s="222"/>
      <c r="V1346" s="222"/>
      <c r="W1346" s="222"/>
      <c r="X1346" s="222"/>
      <c r="Y1346" s="213"/>
      <c r="Z1346" s="213"/>
      <c r="AA1346" s="213"/>
      <c r="AB1346" s="213"/>
      <c r="AC1346" s="213"/>
      <c r="AD1346" s="213"/>
      <c r="AE1346" s="213"/>
      <c r="AF1346" s="213"/>
      <c r="AG1346" s="213" t="s">
        <v>532</v>
      </c>
      <c r="AH1346" s="213">
        <v>0</v>
      </c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1" x14ac:dyDescent="0.2">
      <c r="A1347" s="220"/>
      <c r="B1347" s="221"/>
      <c r="C1347" s="261" t="s">
        <v>3203</v>
      </c>
      <c r="D1347" s="259"/>
      <c r="E1347" s="260">
        <v>150</v>
      </c>
      <c r="F1347" s="222"/>
      <c r="G1347" s="222"/>
      <c r="H1347" s="222"/>
      <c r="I1347" s="222"/>
      <c r="J1347" s="222"/>
      <c r="K1347" s="222"/>
      <c r="L1347" s="222"/>
      <c r="M1347" s="222"/>
      <c r="N1347" s="222"/>
      <c r="O1347" s="222"/>
      <c r="P1347" s="222"/>
      <c r="Q1347" s="222"/>
      <c r="R1347" s="222"/>
      <c r="S1347" s="222"/>
      <c r="T1347" s="222"/>
      <c r="U1347" s="222"/>
      <c r="V1347" s="222"/>
      <c r="W1347" s="222"/>
      <c r="X1347" s="222"/>
      <c r="Y1347" s="213"/>
      <c r="Z1347" s="213"/>
      <c r="AA1347" s="213"/>
      <c r="AB1347" s="213"/>
      <c r="AC1347" s="213"/>
      <c r="AD1347" s="213"/>
      <c r="AE1347" s="213"/>
      <c r="AF1347" s="213"/>
      <c r="AG1347" s="213" t="s">
        <v>532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34">
        <v>347</v>
      </c>
      <c r="B1348" s="235" t="s">
        <v>1902</v>
      </c>
      <c r="C1348" s="253" t="s">
        <v>3205</v>
      </c>
      <c r="D1348" s="236" t="s">
        <v>517</v>
      </c>
      <c r="E1348" s="237">
        <v>150</v>
      </c>
      <c r="F1348" s="238"/>
      <c r="G1348" s="239">
        <f>ROUND(E1348*F1348,2)</f>
        <v>0</v>
      </c>
      <c r="H1348" s="238"/>
      <c r="I1348" s="239">
        <f>ROUND(E1348*H1348,2)</f>
        <v>0</v>
      </c>
      <c r="J1348" s="238"/>
      <c r="K1348" s="239">
        <f>ROUND(E1348*J1348,2)</f>
        <v>0</v>
      </c>
      <c r="L1348" s="239">
        <v>21</v>
      </c>
      <c r="M1348" s="239">
        <f>G1348*(1+L1348/100)</f>
        <v>0</v>
      </c>
      <c r="N1348" s="239">
        <v>0</v>
      </c>
      <c r="O1348" s="239">
        <f>ROUND(E1348*N1348,2)</f>
        <v>0</v>
      </c>
      <c r="P1348" s="239">
        <v>0</v>
      </c>
      <c r="Q1348" s="239">
        <f>ROUND(E1348*P1348,2)</f>
        <v>0</v>
      </c>
      <c r="R1348" s="239"/>
      <c r="S1348" s="239" t="s">
        <v>374</v>
      </c>
      <c r="T1348" s="240" t="s">
        <v>375</v>
      </c>
      <c r="U1348" s="222">
        <v>0</v>
      </c>
      <c r="V1348" s="222">
        <f>ROUND(E1348*U1348,2)</f>
        <v>0</v>
      </c>
      <c r="W1348" s="222"/>
      <c r="X1348" s="222" t="s">
        <v>376</v>
      </c>
      <c r="Y1348" s="213"/>
      <c r="Z1348" s="213"/>
      <c r="AA1348" s="213"/>
      <c r="AB1348" s="213"/>
      <c r="AC1348" s="213"/>
      <c r="AD1348" s="213"/>
      <c r="AE1348" s="213"/>
      <c r="AF1348" s="213"/>
      <c r="AG1348" s="213" t="s">
        <v>377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1" x14ac:dyDescent="0.2">
      <c r="A1349" s="220"/>
      <c r="B1349" s="221"/>
      <c r="C1349" s="261" t="s">
        <v>3202</v>
      </c>
      <c r="D1349" s="259"/>
      <c r="E1349" s="260"/>
      <c r="F1349" s="222"/>
      <c r="G1349" s="222"/>
      <c r="H1349" s="222"/>
      <c r="I1349" s="222"/>
      <c r="J1349" s="222"/>
      <c r="K1349" s="222"/>
      <c r="L1349" s="222"/>
      <c r="M1349" s="222"/>
      <c r="N1349" s="222"/>
      <c r="O1349" s="222"/>
      <c r="P1349" s="222"/>
      <c r="Q1349" s="222"/>
      <c r="R1349" s="222"/>
      <c r="S1349" s="222"/>
      <c r="T1349" s="222"/>
      <c r="U1349" s="222"/>
      <c r="V1349" s="222"/>
      <c r="W1349" s="222"/>
      <c r="X1349" s="222"/>
      <c r="Y1349" s="213"/>
      <c r="Z1349" s="213"/>
      <c r="AA1349" s="213"/>
      <c r="AB1349" s="213"/>
      <c r="AC1349" s="213"/>
      <c r="AD1349" s="213"/>
      <c r="AE1349" s="213"/>
      <c r="AF1349" s="213"/>
      <c r="AG1349" s="213" t="s">
        <v>532</v>
      </c>
      <c r="AH1349" s="213">
        <v>0</v>
      </c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outlineLevel="1" x14ac:dyDescent="0.2">
      <c r="A1350" s="220"/>
      <c r="B1350" s="221"/>
      <c r="C1350" s="261" t="s">
        <v>3203</v>
      </c>
      <c r="D1350" s="259"/>
      <c r="E1350" s="260">
        <v>150</v>
      </c>
      <c r="F1350" s="222"/>
      <c r="G1350" s="222"/>
      <c r="H1350" s="222"/>
      <c r="I1350" s="222"/>
      <c r="J1350" s="222"/>
      <c r="K1350" s="222"/>
      <c r="L1350" s="222"/>
      <c r="M1350" s="222"/>
      <c r="N1350" s="222"/>
      <c r="O1350" s="222"/>
      <c r="P1350" s="222"/>
      <c r="Q1350" s="222"/>
      <c r="R1350" s="222"/>
      <c r="S1350" s="222"/>
      <c r="T1350" s="222"/>
      <c r="U1350" s="222"/>
      <c r="V1350" s="222"/>
      <c r="W1350" s="222"/>
      <c r="X1350" s="222"/>
      <c r="Y1350" s="213"/>
      <c r="Z1350" s="213"/>
      <c r="AA1350" s="213"/>
      <c r="AB1350" s="213"/>
      <c r="AC1350" s="213"/>
      <c r="AD1350" s="213"/>
      <c r="AE1350" s="213"/>
      <c r="AF1350" s="213"/>
      <c r="AG1350" s="213" t="s">
        <v>532</v>
      </c>
      <c r="AH1350" s="213">
        <v>0</v>
      </c>
      <c r="AI1350" s="213"/>
      <c r="AJ1350" s="213"/>
      <c r="AK1350" s="213"/>
      <c r="AL1350" s="213"/>
      <c r="AM1350" s="213"/>
      <c r="AN1350" s="213"/>
      <c r="AO1350" s="213"/>
      <c r="AP1350" s="213"/>
      <c r="AQ1350" s="213"/>
      <c r="AR1350" s="213"/>
      <c r="AS1350" s="213"/>
      <c r="AT1350" s="213"/>
      <c r="AU1350" s="213"/>
      <c r="AV1350" s="213"/>
      <c r="AW1350" s="213"/>
      <c r="AX1350" s="213"/>
      <c r="AY1350" s="213"/>
      <c r="AZ1350" s="213"/>
      <c r="BA1350" s="213"/>
      <c r="BB1350" s="213"/>
      <c r="BC1350" s="213"/>
      <c r="BD1350" s="213"/>
      <c r="BE1350" s="213"/>
      <c r="BF1350" s="213"/>
      <c r="BG1350" s="213"/>
      <c r="BH1350" s="213"/>
    </row>
    <row r="1351" spans="1:60" outlineLevel="1" x14ac:dyDescent="0.2">
      <c r="A1351" s="241">
        <v>348</v>
      </c>
      <c r="B1351" s="242" t="s">
        <v>3206</v>
      </c>
      <c r="C1351" s="252" t="s">
        <v>2775</v>
      </c>
      <c r="D1351" s="243" t="s">
        <v>517</v>
      </c>
      <c r="E1351" s="244">
        <v>0</v>
      </c>
      <c r="F1351" s="245"/>
      <c r="G1351" s="246">
        <f>ROUND(E1351*F1351,2)</f>
        <v>0</v>
      </c>
      <c r="H1351" s="245"/>
      <c r="I1351" s="246">
        <f>ROUND(E1351*H1351,2)</f>
        <v>0</v>
      </c>
      <c r="J1351" s="245"/>
      <c r="K1351" s="246">
        <f>ROUND(E1351*J1351,2)</f>
        <v>0</v>
      </c>
      <c r="L1351" s="246">
        <v>21</v>
      </c>
      <c r="M1351" s="246">
        <f>G1351*(1+L1351/100)</f>
        <v>0</v>
      </c>
      <c r="N1351" s="246">
        <v>0</v>
      </c>
      <c r="O1351" s="246">
        <f>ROUND(E1351*N1351,2)</f>
        <v>0</v>
      </c>
      <c r="P1351" s="246">
        <v>0</v>
      </c>
      <c r="Q1351" s="246">
        <f>ROUND(E1351*P1351,2)</f>
        <v>0</v>
      </c>
      <c r="R1351" s="246"/>
      <c r="S1351" s="246" t="s">
        <v>374</v>
      </c>
      <c r="T1351" s="247" t="s">
        <v>375</v>
      </c>
      <c r="U1351" s="222">
        <v>0</v>
      </c>
      <c r="V1351" s="222">
        <f>ROUND(E1351*U1351,2)</f>
        <v>0</v>
      </c>
      <c r="W1351" s="222"/>
      <c r="X1351" s="222" t="s">
        <v>376</v>
      </c>
      <c r="Y1351" s="213"/>
      <c r="Z1351" s="213"/>
      <c r="AA1351" s="213"/>
      <c r="AB1351" s="213"/>
      <c r="AC1351" s="213"/>
      <c r="AD1351" s="213"/>
      <c r="AE1351" s="213"/>
      <c r="AF1351" s="213"/>
      <c r="AG1351" s="213" t="s">
        <v>377</v>
      </c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x14ac:dyDescent="0.2">
      <c r="A1352" s="216" t="s">
        <v>368</v>
      </c>
      <c r="B1352" s="217" t="s">
        <v>278</v>
      </c>
      <c r="C1352" s="257" t="s">
        <v>279</v>
      </c>
      <c r="D1352" s="230"/>
      <c r="E1352" s="231"/>
      <c r="F1352" s="232"/>
      <c r="G1352" s="232">
        <f>SUMIF(AG1353:AG1555,"&lt;&gt;NOR",G1353:G1555)</f>
        <v>0</v>
      </c>
      <c r="H1352" s="232"/>
      <c r="I1352" s="232">
        <f>SUM(I1353:I1555)</f>
        <v>0</v>
      </c>
      <c r="J1352" s="232"/>
      <c r="K1352" s="232">
        <f>SUM(K1353:K1555)</f>
        <v>0</v>
      </c>
      <c r="L1352" s="232"/>
      <c r="M1352" s="232">
        <f>SUM(M1353:M1555)</f>
        <v>0</v>
      </c>
      <c r="N1352" s="232"/>
      <c r="O1352" s="232">
        <f>SUM(O1353:O1555)</f>
        <v>0</v>
      </c>
      <c r="P1352" s="232"/>
      <c r="Q1352" s="232">
        <f>SUM(Q1353:Q1555)</f>
        <v>0</v>
      </c>
      <c r="R1352" s="232"/>
      <c r="S1352" s="232"/>
      <c r="T1352" s="233"/>
      <c r="U1352" s="223"/>
      <c r="V1352" s="223">
        <f>SUM(V1353:V1555)</f>
        <v>0</v>
      </c>
      <c r="W1352" s="223"/>
      <c r="X1352" s="223"/>
      <c r="AG1352" t="s">
        <v>370</v>
      </c>
    </row>
    <row r="1353" spans="1:60" outlineLevel="1" x14ac:dyDescent="0.2">
      <c r="A1353" s="220"/>
      <c r="B1353" s="221"/>
      <c r="C1353" s="254" t="s">
        <v>298</v>
      </c>
      <c r="D1353" s="248"/>
      <c r="E1353" s="248"/>
      <c r="F1353" s="248"/>
      <c r="G1353" s="248"/>
      <c r="H1353" s="222"/>
      <c r="I1353" s="222"/>
      <c r="J1353" s="222"/>
      <c r="K1353" s="222"/>
      <c r="L1353" s="222"/>
      <c r="M1353" s="222"/>
      <c r="N1353" s="222"/>
      <c r="O1353" s="222"/>
      <c r="P1353" s="222"/>
      <c r="Q1353" s="222"/>
      <c r="R1353" s="222"/>
      <c r="S1353" s="222"/>
      <c r="T1353" s="222"/>
      <c r="U1353" s="222"/>
      <c r="V1353" s="222"/>
      <c r="W1353" s="222"/>
      <c r="X1353" s="222"/>
      <c r="Y1353" s="213"/>
      <c r="Z1353" s="213"/>
      <c r="AA1353" s="213"/>
      <c r="AB1353" s="213"/>
      <c r="AC1353" s="213"/>
      <c r="AD1353" s="213"/>
      <c r="AE1353" s="213"/>
      <c r="AF1353" s="213"/>
      <c r="AG1353" s="213" t="s">
        <v>392</v>
      </c>
      <c r="AH1353" s="213"/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ht="22.5" outlineLevel="1" x14ac:dyDescent="0.2">
      <c r="A1354" s="234">
        <v>349</v>
      </c>
      <c r="B1354" s="235" t="s">
        <v>3207</v>
      </c>
      <c r="C1354" s="253" t="s">
        <v>3208</v>
      </c>
      <c r="D1354" s="236" t="s">
        <v>901</v>
      </c>
      <c r="E1354" s="237">
        <v>2</v>
      </c>
      <c r="F1354" s="238"/>
      <c r="G1354" s="239">
        <f>ROUND(E1354*F1354,2)</f>
        <v>0</v>
      </c>
      <c r="H1354" s="238"/>
      <c r="I1354" s="239">
        <f>ROUND(E1354*H1354,2)</f>
        <v>0</v>
      </c>
      <c r="J1354" s="238"/>
      <c r="K1354" s="239">
        <f>ROUND(E1354*J1354,2)</f>
        <v>0</v>
      </c>
      <c r="L1354" s="239">
        <v>21</v>
      </c>
      <c r="M1354" s="239">
        <f>G1354*(1+L1354/100)</f>
        <v>0</v>
      </c>
      <c r="N1354" s="239">
        <v>0</v>
      </c>
      <c r="O1354" s="239">
        <f>ROUND(E1354*N1354,2)</f>
        <v>0</v>
      </c>
      <c r="P1354" s="239">
        <v>0</v>
      </c>
      <c r="Q1354" s="239">
        <f>ROUND(E1354*P1354,2)</f>
        <v>0</v>
      </c>
      <c r="R1354" s="239"/>
      <c r="S1354" s="239" t="s">
        <v>374</v>
      </c>
      <c r="T1354" s="240" t="s">
        <v>375</v>
      </c>
      <c r="U1354" s="222">
        <v>0</v>
      </c>
      <c r="V1354" s="222">
        <f>ROUND(E1354*U1354,2)</f>
        <v>0</v>
      </c>
      <c r="W1354" s="222"/>
      <c r="X1354" s="222" t="s">
        <v>376</v>
      </c>
      <c r="Y1354" s="213"/>
      <c r="Z1354" s="213"/>
      <c r="AA1354" s="213"/>
      <c r="AB1354" s="213"/>
      <c r="AC1354" s="213"/>
      <c r="AD1354" s="213"/>
      <c r="AE1354" s="213"/>
      <c r="AF1354" s="213"/>
      <c r="AG1354" s="213" t="s">
        <v>377</v>
      </c>
      <c r="AH1354" s="213"/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ht="22.5" outlineLevel="1" x14ac:dyDescent="0.2">
      <c r="A1355" s="220"/>
      <c r="B1355" s="221"/>
      <c r="C1355" s="261" t="s">
        <v>1874</v>
      </c>
      <c r="D1355" s="259"/>
      <c r="E1355" s="260"/>
      <c r="F1355" s="222"/>
      <c r="G1355" s="222"/>
      <c r="H1355" s="222"/>
      <c r="I1355" s="222"/>
      <c r="J1355" s="222"/>
      <c r="K1355" s="222"/>
      <c r="L1355" s="222"/>
      <c r="M1355" s="222"/>
      <c r="N1355" s="222"/>
      <c r="O1355" s="222"/>
      <c r="P1355" s="222"/>
      <c r="Q1355" s="222"/>
      <c r="R1355" s="222"/>
      <c r="S1355" s="222"/>
      <c r="T1355" s="222"/>
      <c r="U1355" s="222"/>
      <c r="V1355" s="222"/>
      <c r="W1355" s="222"/>
      <c r="X1355" s="222"/>
      <c r="Y1355" s="213"/>
      <c r="Z1355" s="213"/>
      <c r="AA1355" s="213"/>
      <c r="AB1355" s="213"/>
      <c r="AC1355" s="213"/>
      <c r="AD1355" s="213"/>
      <c r="AE1355" s="213"/>
      <c r="AF1355" s="213"/>
      <c r="AG1355" s="213" t="s">
        <v>532</v>
      </c>
      <c r="AH1355" s="213">
        <v>0</v>
      </c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ht="22.5" outlineLevel="1" x14ac:dyDescent="0.2">
      <c r="A1356" s="220"/>
      <c r="B1356" s="221"/>
      <c r="C1356" s="261" t="s">
        <v>1910</v>
      </c>
      <c r="D1356" s="259"/>
      <c r="E1356" s="260"/>
      <c r="F1356" s="222"/>
      <c r="G1356" s="222"/>
      <c r="H1356" s="222"/>
      <c r="I1356" s="222"/>
      <c r="J1356" s="222"/>
      <c r="K1356" s="222"/>
      <c r="L1356" s="222"/>
      <c r="M1356" s="222"/>
      <c r="N1356" s="222"/>
      <c r="O1356" s="222"/>
      <c r="P1356" s="222"/>
      <c r="Q1356" s="222"/>
      <c r="R1356" s="222"/>
      <c r="S1356" s="222"/>
      <c r="T1356" s="222"/>
      <c r="U1356" s="222"/>
      <c r="V1356" s="222"/>
      <c r="W1356" s="222"/>
      <c r="X1356" s="222"/>
      <c r="Y1356" s="213"/>
      <c r="Z1356" s="213"/>
      <c r="AA1356" s="213"/>
      <c r="AB1356" s="213"/>
      <c r="AC1356" s="213"/>
      <c r="AD1356" s="213"/>
      <c r="AE1356" s="213"/>
      <c r="AF1356" s="213"/>
      <c r="AG1356" s="213" t="s">
        <v>532</v>
      </c>
      <c r="AH1356" s="213">
        <v>0</v>
      </c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1" x14ac:dyDescent="0.2">
      <c r="A1357" s="220"/>
      <c r="B1357" s="221"/>
      <c r="C1357" s="261" t="s">
        <v>3209</v>
      </c>
      <c r="D1357" s="259"/>
      <c r="E1357" s="260"/>
      <c r="F1357" s="222"/>
      <c r="G1357" s="222"/>
      <c r="H1357" s="222"/>
      <c r="I1357" s="222"/>
      <c r="J1357" s="222"/>
      <c r="K1357" s="222"/>
      <c r="L1357" s="222"/>
      <c r="M1357" s="222"/>
      <c r="N1357" s="222"/>
      <c r="O1357" s="222"/>
      <c r="P1357" s="222"/>
      <c r="Q1357" s="222"/>
      <c r="R1357" s="222"/>
      <c r="S1357" s="222"/>
      <c r="T1357" s="222"/>
      <c r="U1357" s="222"/>
      <c r="V1357" s="222"/>
      <c r="W1357" s="222"/>
      <c r="X1357" s="222"/>
      <c r="Y1357" s="213"/>
      <c r="Z1357" s="213"/>
      <c r="AA1357" s="213"/>
      <c r="AB1357" s="213"/>
      <c r="AC1357" s="213"/>
      <c r="AD1357" s="213"/>
      <c r="AE1357" s="213"/>
      <c r="AF1357" s="213"/>
      <c r="AG1357" s="213" t="s">
        <v>532</v>
      </c>
      <c r="AH1357" s="213">
        <v>0</v>
      </c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20"/>
      <c r="B1358" s="221"/>
      <c r="C1358" s="261" t="s">
        <v>2943</v>
      </c>
      <c r="D1358" s="259"/>
      <c r="E1358" s="260"/>
      <c r="F1358" s="222"/>
      <c r="G1358" s="222"/>
      <c r="H1358" s="222"/>
      <c r="I1358" s="222"/>
      <c r="J1358" s="222"/>
      <c r="K1358" s="222"/>
      <c r="L1358" s="222"/>
      <c r="M1358" s="222"/>
      <c r="N1358" s="222"/>
      <c r="O1358" s="222"/>
      <c r="P1358" s="222"/>
      <c r="Q1358" s="222"/>
      <c r="R1358" s="222"/>
      <c r="S1358" s="222"/>
      <c r="T1358" s="222"/>
      <c r="U1358" s="222"/>
      <c r="V1358" s="222"/>
      <c r="W1358" s="222"/>
      <c r="X1358" s="222"/>
      <c r="Y1358" s="213"/>
      <c r="Z1358" s="213"/>
      <c r="AA1358" s="213"/>
      <c r="AB1358" s="213"/>
      <c r="AC1358" s="213"/>
      <c r="AD1358" s="213"/>
      <c r="AE1358" s="213"/>
      <c r="AF1358" s="213"/>
      <c r="AG1358" s="213" t="s">
        <v>532</v>
      </c>
      <c r="AH1358" s="213">
        <v>0</v>
      </c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1" x14ac:dyDescent="0.2">
      <c r="A1359" s="220"/>
      <c r="B1359" s="221"/>
      <c r="C1359" s="261" t="s">
        <v>63</v>
      </c>
      <c r="D1359" s="259"/>
      <c r="E1359" s="260">
        <v>2</v>
      </c>
      <c r="F1359" s="222"/>
      <c r="G1359" s="222"/>
      <c r="H1359" s="222"/>
      <c r="I1359" s="222"/>
      <c r="J1359" s="222"/>
      <c r="K1359" s="222"/>
      <c r="L1359" s="222"/>
      <c r="M1359" s="222"/>
      <c r="N1359" s="222"/>
      <c r="O1359" s="222"/>
      <c r="P1359" s="222"/>
      <c r="Q1359" s="222"/>
      <c r="R1359" s="222"/>
      <c r="S1359" s="222"/>
      <c r="T1359" s="222"/>
      <c r="U1359" s="222"/>
      <c r="V1359" s="222"/>
      <c r="W1359" s="222"/>
      <c r="X1359" s="222"/>
      <c r="Y1359" s="213"/>
      <c r="Z1359" s="213"/>
      <c r="AA1359" s="213"/>
      <c r="AB1359" s="213"/>
      <c r="AC1359" s="213"/>
      <c r="AD1359" s="213"/>
      <c r="AE1359" s="213"/>
      <c r="AF1359" s="213"/>
      <c r="AG1359" s="213" t="s">
        <v>532</v>
      </c>
      <c r="AH1359" s="213">
        <v>0</v>
      </c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ht="22.5" outlineLevel="1" x14ac:dyDescent="0.2">
      <c r="A1360" s="234">
        <v>350</v>
      </c>
      <c r="B1360" s="235" t="s">
        <v>3210</v>
      </c>
      <c r="C1360" s="253" t="s">
        <v>3211</v>
      </c>
      <c r="D1360" s="236" t="s">
        <v>901</v>
      </c>
      <c r="E1360" s="237">
        <v>2</v>
      </c>
      <c r="F1360" s="238"/>
      <c r="G1360" s="239">
        <f>ROUND(E1360*F1360,2)</f>
        <v>0</v>
      </c>
      <c r="H1360" s="238"/>
      <c r="I1360" s="239">
        <f>ROUND(E1360*H1360,2)</f>
        <v>0</v>
      </c>
      <c r="J1360" s="238"/>
      <c r="K1360" s="239">
        <f>ROUND(E1360*J1360,2)</f>
        <v>0</v>
      </c>
      <c r="L1360" s="239">
        <v>21</v>
      </c>
      <c r="M1360" s="239">
        <f>G1360*(1+L1360/100)</f>
        <v>0</v>
      </c>
      <c r="N1360" s="239">
        <v>0</v>
      </c>
      <c r="O1360" s="239">
        <f>ROUND(E1360*N1360,2)</f>
        <v>0</v>
      </c>
      <c r="P1360" s="239">
        <v>0</v>
      </c>
      <c r="Q1360" s="239">
        <f>ROUND(E1360*P1360,2)</f>
        <v>0</v>
      </c>
      <c r="R1360" s="239"/>
      <c r="S1360" s="239" t="s">
        <v>374</v>
      </c>
      <c r="T1360" s="240" t="s">
        <v>375</v>
      </c>
      <c r="U1360" s="222">
        <v>0</v>
      </c>
      <c r="V1360" s="222">
        <f>ROUND(E1360*U1360,2)</f>
        <v>0</v>
      </c>
      <c r="W1360" s="222"/>
      <c r="X1360" s="222" t="s">
        <v>376</v>
      </c>
      <c r="Y1360" s="213"/>
      <c r="Z1360" s="213"/>
      <c r="AA1360" s="213"/>
      <c r="AB1360" s="213"/>
      <c r="AC1360" s="213"/>
      <c r="AD1360" s="213"/>
      <c r="AE1360" s="213"/>
      <c r="AF1360" s="213"/>
      <c r="AG1360" s="213" t="s">
        <v>377</v>
      </c>
      <c r="AH1360" s="213"/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ht="22.5" outlineLevel="1" x14ac:dyDescent="0.2">
      <c r="A1361" s="220"/>
      <c r="B1361" s="221"/>
      <c r="C1361" s="261" t="s">
        <v>1874</v>
      </c>
      <c r="D1361" s="259"/>
      <c r="E1361" s="260"/>
      <c r="F1361" s="222"/>
      <c r="G1361" s="222"/>
      <c r="H1361" s="222"/>
      <c r="I1361" s="222"/>
      <c r="J1361" s="222"/>
      <c r="K1361" s="222"/>
      <c r="L1361" s="222"/>
      <c r="M1361" s="222"/>
      <c r="N1361" s="222"/>
      <c r="O1361" s="222"/>
      <c r="P1361" s="222"/>
      <c r="Q1361" s="222"/>
      <c r="R1361" s="222"/>
      <c r="S1361" s="222"/>
      <c r="T1361" s="222"/>
      <c r="U1361" s="222"/>
      <c r="V1361" s="222"/>
      <c r="W1361" s="222"/>
      <c r="X1361" s="222"/>
      <c r="Y1361" s="213"/>
      <c r="Z1361" s="213"/>
      <c r="AA1361" s="213"/>
      <c r="AB1361" s="213"/>
      <c r="AC1361" s="213"/>
      <c r="AD1361" s="213"/>
      <c r="AE1361" s="213"/>
      <c r="AF1361" s="213"/>
      <c r="AG1361" s="213" t="s">
        <v>532</v>
      </c>
      <c r="AH1361" s="213">
        <v>0</v>
      </c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ht="22.5" outlineLevel="1" x14ac:dyDescent="0.2">
      <c r="A1362" s="220"/>
      <c r="B1362" s="221"/>
      <c r="C1362" s="261" t="s">
        <v>1910</v>
      </c>
      <c r="D1362" s="259"/>
      <c r="E1362" s="260"/>
      <c r="F1362" s="222"/>
      <c r="G1362" s="222"/>
      <c r="H1362" s="222"/>
      <c r="I1362" s="222"/>
      <c r="J1362" s="222"/>
      <c r="K1362" s="222"/>
      <c r="L1362" s="222"/>
      <c r="M1362" s="222"/>
      <c r="N1362" s="222"/>
      <c r="O1362" s="222"/>
      <c r="P1362" s="222"/>
      <c r="Q1362" s="222"/>
      <c r="R1362" s="222"/>
      <c r="S1362" s="222"/>
      <c r="T1362" s="222"/>
      <c r="U1362" s="222"/>
      <c r="V1362" s="222"/>
      <c r="W1362" s="222"/>
      <c r="X1362" s="222"/>
      <c r="Y1362" s="213"/>
      <c r="Z1362" s="213"/>
      <c r="AA1362" s="213"/>
      <c r="AB1362" s="213"/>
      <c r="AC1362" s="213"/>
      <c r="AD1362" s="213"/>
      <c r="AE1362" s="213"/>
      <c r="AF1362" s="213"/>
      <c r="AG1362" s="213" t="s">
        <v>532</v>
      </c>
      <c r="AH1362" s="213">
        <v>0</v>
      </c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1" x14ac:dyDescent="0.2">
      <c r="A1363" s="220"/>
      <c r="B1363" s="221"/>
      <c r="C1363" s="261" t="s">
        <v>3209</v>
      </c>
      <c r="D1363" s="259"/>
      <c r="E1363" s="260"/>
      <c r="F1363" s="222"/>
      <c r="G1363" s="222"/>
      <c r="H1363" s="222"/>
      <c r="I1363" s="222"/>
      <c r="J1363" s="222"/>
      <c r="K1363" s="222"/>
      <c r="L1363" s="222"/>
      <c r="M1363" s="222"/>
      <c r="N1363" s="222"/>
      <c r="O1363" s="222"/>
      <c r="P1363" s="222"/>
      <c r="Q1363" s="222"/>
      <c r="R1363" s="222"/>
      <c r="S1363" s="222"/>
      <c r="T1363" s="222"/>
      <c r="U1363" s="222"/>
      <c r="V1363" s="222"/>
      <c r="W1363" s="222"/>
      <c r="X1363" s="222"/>
      <c r="Y1363" s="213"/>
      <c r="Z1363" s="213"/>
      <c r="AA1363" s="213"/>
      <c r="AB1363" s="213"/>
      <c r="AC1363" s="213"/>
      <c r="AD1363" s="213"/>
      <c r="AE1363" s="213"/>
      <c r="AF1363" s="213"/>
      <c r="AG1363" s="213" t="s">
        <v>532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1" x14ac:dyDescent="0.2">
      <c r="A1364" s="220"/>
      <c r="B1364" s="221"/>
      <c r="C1364" s="261" t="s">
        <v>2943</v>
      </c>
      <c r="D1364" s="259"/>
      <c r="E1364" s="260"/>
      <c r="F1364" s="222"/>
      <c r="G1364" s="222"/>
      <c r="H1364" s="222"/>
      <c r="I1364" s="222"/>
      <c r="J1364" s="222"/>
      <c r="K1364" s="222"/>
      <c r="L1364" s="222"/>
      <c r="M1364" s="222"/>
      <c r="N1364" s="222"/>
      <c r="O1364" s="222"/>
      <c r="P1364" s="222"/>
      <c r="Q1364" s="222"/>
      <c r="R1364" s="222"/>
      <c r="S1364" s="222"/>
      <c r="T1364" s="222"/>
      <c r="U1364" s="222"/>
      <c r="V1364" s="222"/>
      <c r="W1364" s="222"/>
      <c r="X1364" s="222"/>
      <c r="Y1364" s="213"/>
      <c r="Z1364" s="213"/>
      <c r="AA1364" s="213"/>
      <c r="AB1364" s="213"/>
      <c r="AC1364" s="213"/>
      <c r="AD1364" s="213"/>
      <c r="AE1364" s="213"/>
      <c r="AF1364" s="213"/>
      <c r="AG1364" s="213" t="s">
        <v>532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1" x14ac:dyDescent="0.2">
      <c r="A1365" s="220"/>
      <c r="B1365" s="221"/>
      <c r="C1365" s="261" t="s">
        <v>63</v>
      </c>
      <c r="D1365" s="259"/>
      <c r="E1365" s="260">
        <v>2</v>
      </c>
      <c r="F1365" s="222"/>
      <c r="G1365" s="222"/>
      <c r="H1365" s="222"/>
      <c r="I1365" s="222"/>
      <c r="J1365" s="222"/>
      <c r="K1365" s="222"/>
      <c r="L1365" s="222"/>
      <c r="M1365" s="222"/>
      <c r="N1365" s="222"/>
      <c r="O1365" s="222"/>
      <c r="P1365" s="222"/>
      <c r="Q1365" s="222"/>
      <c r="R1365" s="222"/>
      <c r="S1365" s="222"/>
      <c r="T1365" s="222"/>
      <c r="U1365" s="222"/>
      <c r="V1365" s="222"/>
      <c r="W1365" s="222"/>
      <c r="X1365" s="222"/>
      <c r="Y1365" s="213"/>
      <c r="Z1365" s="213"/>
      <c r="AA1365" s="213"/>
      <c r="AB1365" s="213"/>
      <c r="AC1365" s="213"/>
      <c r="AD1365" s="213"/>
      <c r="AE1365" s="213"/>
      <c r="AF1365" s="213"/>
      <c r="AG1365" s="213" t="s">
        <v>532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ht="22.5" outlineLevel="1" x14ac:dyDescent="0.2">
      <c r="A1366" s="234">
        <v>351</v>
      </c>
      <c r="B1366" s="235" t="s">
        <v>3212</v>
      </c>
      <c r="C1366" s="253" t="s">
        <v>3213</v>
      </c>
      <c r="D1366" s="236" t="s">
        <v>901</v>
      </c>
      <c r="E1366" s="237">
        <v>4</v>
      </c>
      <c r="F1366" s="238"/>
      <c r="G1366" s="239">
        <f>ROUND(E1366*F1366,2)</f>
        <v>0</v>
      </c>
      <c r="H1366" s="238"/>
      <c r="I1366" s="239">
        <f>ROUND(E1366*H1366,2)</f>
        <v>0</v>
      </c>
      <c r="J1366" s="238"/>
      <c r="K1366" s="239">
        <f>ROUND(E1366*J1366,2)</f>
        <v>0</v>
      </c>
      <c r="L1366" s="239">
        <v>21</v>
      </c>
      <c r="M1366" s="239">
        <f>G1366*(1+L1366/100)</f>
        <v>0</v>
      </c>
      <c r="N1366" s="239">
        <v>0</v>
      </c>
      <c r="O1366" s="239">
        <f>ROUND(E1366*N1366,2)</f>
        <v>0</v>
      </c>
      <c r="P1366" s="239">
        <v>0</v>
      </c>
      <c r="Q1366" s="239">
        <f>ROUND(E1366*P1366,2)</f>
        <v>0</v>
      </c>
      <c r="R1366" s="239"/>
      <c r="S1366" s="239" t="s">
        <v>374</v>
      </c>
      <c r="T1366" s="240" t="s">
        <v>375</v>
      </c>
      <c r="U1366" s="222">
        <v>0</v>
      </c>
      <c r="V1366" s="222">
        <f>ROUND(E1366*U1366,2)</f>
        <v>0</v>
      </c>
      <c r="W1366" s="222"/>
      <c r="X1366" s="222" t="s">
        <v>376</v>
      </c>
      <c r="Y1366" s="213"/>
      <c r="Z1366" s="213"/>
      <c r="AA1366" s="213"/>
      <c r="AB1366" s="213"/>
      <c r="AC1366" s="213"/>
      <c r="AD1366" s="213"/>
      <c r="AE1366" s="213"/>
      <c r="AF1366" s="213"/>
      <c r="AG1366" s="213" t="s">
        <v>377</v>
      </c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ht="22.5" outlineLevel="1" x14ac:dyDescent="0.2">
      <c r="A1367" s="220"/>
      <c r="B1367" s="221"/>
      <c r="C1367" s="261" t="s">
        <v>1874</v>
      </c>
      <c r="D1367" s="259"/>
      <c r="E1367" s="260"/>
      <c r="F1367" s="222"/>
      <c r="G1367" s="222"/>
      <c r="H1367" s="222"/>
      <c r="I1367" s="222"/>
      <c r="J1367" s="222"/>
      <c r="K1367" s="222"/>
      <c r="L1367" s="222"/>
      <c r="M1367" s="222"/>
      <c r="N1367" s="222"/>
      <c r="O1367" s="222"/>
      <c r="P1367" s="222"/>
      <c r="Q1367" s="222"/>
      <c r="R1367" s="222"/>
      <c r="S1367" s="222"/>
      <c r="T1367" s="222"/>
      <c r="U1367" s="222"/>
      <c r="V1367" s="222"/>
      <c r="W1367" s="222"/>
      <c r="X1367" s="222"/>
      <c r="Y1367" s="213"/>
      <c r="Z1367" s="213"/>
      <c r="AA1367" s="213"/>
      <c r="AB1367" s="213"/>
      <c r="AC1367" s="213"/>
      <c r="AD1367" s="213"/>
      <c r="AE1367" s="213"/>
      <c r="AF1367" s="213"/>
      <c r="AG1367" s="213" t="s">
        <v>532</v>
      </c>
      <c r="AH1367" s="213">
        <v>0</v>
      </c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ht="22.5" outlineLevel="1" x14ac:dyDescent="0.2">
      <c r="A1368" s="220"/>
      <c r="B1368" s="221"/>
      <c r="C1368" s="261" t="s">
        <v>1910</v>
      </c>
      <c r="D1368" s="259"/>
      <c r="E1368" s="260"/>
      <c r="F1368" s="222"/>
      <c r="G1368" s="222"/>
      <c r="H1368" s="222"/>
      <c r="I1368" s="222"/>
      <c r="J1368" s="222"/>
      <c r="K1368" s="222"/>
      <c r="L1368" s="222"/>
      <c r="M1368" s="222"/>
      <c r="N1368" s="222"/>
      <c r="O1368" s="222"/>
      <c r="P1368" s="222"/>
      <c r="Q1368" s="222"/>
      <c r="R1368" s="222"/>
      <c r="S1368" s="222"/>
      <c r="T1368" s="222"/>
      <c r="U1368" s="222"/>
      <c r="V1368" s="222"/>
      <c r="W1368" s="222"/>
      <c r="X1368" s="222"/>
      <c r="Y1368" s="213"/>
      <c r="Z1368" s="213"/>
      <c r="AA1368" s="213"/>
      <c r="AB1368" s="213"/>
      <c r="AC1368" s="213"/>
      <c r="AD1368" s="213"/>
      <c r="AE1368" s="213"/>
      <c r="AF1368" s="213"/>
      <c r="AG1368" s="213" t="s">
        <v>532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1" x14ac:dyDescent="0.2">
      <c r="A1369" s="220"/>
      <c r="B1369" s="221"/>
      <c r="C1369" s="261" t="s">
        <v>3209</v>
      </c>
      <c r="D1369" s="259"/>
      <c r="E1369" s="260"/>
      <c r="F1369" s="222"/>
      <c r="G1369" s="222"/>
      <c r="H1369" s="222"/>
      <c r="I1369" s="222"/>
      <c r="J1369" s="222"/>
      <c r="K1369" s="222"/>
      <c r="L1369" s="222"/>
      <c r="M1369" s="222"/>
      <c r="N1369" s="222"/>
      <c r="O1369" s="222"/>
      <c r="P1369" s="222"/>
      <c r="Q1369" s="222"/>
      <c r="R1369" s="222"/>
      <c r="S1369" s="222"/>
      <c r="T1369" s="222"/>
      <c r="U1369" s="222"/>
      <c r="V1369" s="222"/>
      <c r="W1369" s="222"/>
      <c r="X1369" s="222"/>
      <c r="Y1369" s="213"/>
      <c r="Z1369" s="213"/>
      <c r="AA1369" s="213"/>
      <c r="AB1369" s="213"/>
      <c r="AC1369" s="213"/>
      <c r="AD1369" s="213"/>
      <c r="AE1369" s="213"/>
      <c r="AF1369" s="213"/>
      <c r="AG1369" s="213" t="s">
        <v>532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1" x14ac:dyDescent="0.2">
      <c r="A1370" s="220"/>
      <c r="B1370" s="221"/>
      <c r="C1370" s="261" t="s">
        <v>2946</v>
      </c>
      <c r="D1370" s="259"/>
      <c r="E1370" s="260"/>
      <c r="F1370" s="222"/>
      <c r="G1370" s="222"/>
      <c r="H1370" s="222"/>
      <c r="I1370" s="222"/>
      <c r="J1370" s="222"/>
      <c r="K1370" s="222"/>
      <c r="L1370" s="222"/>
      <c r="M1370" s="222"/>
      <c r="N1370" s="222"/>
      <c r="O1370" s="222"/>
      <c r="P1370" s="222"/>
      <c r="Q1370" s="222"/>
      <c r="R1370" s="222"/>
      <c r="S1370" s="222"/>
      <c r="T1370" s="222"/>
      <c r="U1370" s="222"/>
      <c r="V1370" s="222"/>
      <c r="W1370" s="222"/>
      <c r="X1370" s="222"/>
      <c r="Y1370" s="213"/>
      <c r="Z1370" s="213"/>
      <c r="AA1370" s="213"/>
      <c r="AB1370" s="213"/>
      <c r="AC1370" s="213"/>
      <c r="AD1370" s="213"/>
      <c r="AE1370" s="213"/>
      <c r="AF1370" s="213"/>
      <c r="AG1370" s="213" t="s">
        <v>532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1" x14ac:dyDescent="0.2">
      <c r="A1371" s="220"/>
      <c r="B1371" s="221"/>
      <c r="C1371" s="261" t="s">
        <v>250</v>
      </c>
      <c r="D1371" s="259"/>
      <c r="E1371" s="260">
        <v>4</v>
      </c>
      <c r="F1371" s="222"/>
      <c r="G1371" s="222"/>
      <c r="H1371" s="222"/>
      <c r="I1371" s="222"/>
      <c r="J1371" s="222"/>
      <c r="K1371" s="222"/>
      <c r="L1371" s="222"/>
      <c r="M1371" s="222"/>
      <c r="N1371" s="222"/>
      <c r="O1371" s="222"/>
      <c r="P1371" s="222"/>
      <c r="Q1371" s="222"/>
      <c r="R1371" s="222"/>
      <c r="S1371" s="222"/>
      <c r="T1371" s="222"/>
      <c r="U1371" s="222"/>
      <c r="V1371" s="222"/>
      <c r="W1371" s="222"/>
      <c r="X1371" s="222"/>
      <c r="Y1371" s="213"/>
      <c r="Z1371" s="213"/>
      <c r="AA1371" s="213"/>
      <c r="AB1371" s="213"/>
      <c r="AC1371" s="213"/>
      <c r="AD1371" s="213"/>
      <c r="AE1371" s="213"/>
      <c r="AF1371" s="213"/>
      <c r="AG1371" s="213" t="s">
        <v>532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ht="22.5" outlineLevel="1" x14ac:dyDescent="0.2">
      <c r="A1372" s="234">
        <v>352</v>
      </c>
      <c r="B1372" s="235" t="s">
        <v>3214</v>
      </c>
      <c r="C1372" s="253" t="s">
        <v>3215</v>
      </c>
      <c r="D1372" s="236" t="s">
        <v>901</v>
      </c>
      <c r="E1372" s="237">
        <v>1</v>
      </c>
      <c r="F1372" s="238"/>
      <c r="G1372" s="239">
        <f>ROUND(E1372*F1372,2)</f>
        <v>0</v>
      </c>
      <c r="H1372" s="238"/>
      <c r="I1372" s="239">
        <f>ROUND(E1372*H1372,2)</f>
        <v>0</v>
      </c>
      <c r="J1372" s="238"/>
      <c r="K1372" s="239">
        <f>ROUND(E1372*J1372,2)</f>
        <v>0</v>
      </c>
      <c r="L1372" s="239">
        <v>21</v>
      </c>
      <c r="M1372" s="239">
        <f>G1372*(1+L1372/100)</f>
        <v>0</v>
      </c>
      <c r="N1372" s="239">
        <v>0</v>
      </c>
      <c r="O1372" s="239">
        <f>ROUND(E1372*N1372,2)</f>
        <v>0</v>
      </c>
      <c r="P1372" s="239">
        <v>0</v>
      </c>
      <c r="Q1372" s="239">
        <f>ROUND(E1372*P1372,2)</f>
        <v>0</v>
      </c>
      <c r="R1372" s="239"/>
      <c r="S1372" s="239" t="s">
        <v>374</v>
      </c>
      <c r="T1372" s="240" t="s">
        <v>375</v>
      </c>
      <c r="U1372" s="222">
        <v>0</v>
      </c>
      <c r="V1372" s="222">
        <f>ROUND(E1372*U1372,2)</f>
        <v>0</v>
      </c>
      <c r="W1372" s="222"/>
      <c r="X1372" s="222" t="s">
        <v>376</v>
      </c>
      <c r="Y1372" s="213"/>
      <c r="Z1372" s="213"/>
      <c r="AA1372" s="213"/>
      <c r="AB1372" s="213"/>
      <c r="AC1372" s="213"/>
      <c r="AD1372" s="213"/>
      <c r="AE1372" s="213"/>
      <c r="AF1372" s="213"/>
      <c r="AG1372" s="213" t="s">
        <v>377</v>
      </c>
      <c r="AH1372" s="213"/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ht="22.5" outlineLevel="1" x14ac:dyDescent="0.2">
      <c r="A1373" s="220"/>
      <c r="B1373" s="221"/>
      <c r="C1373" s="261" t="s">
        <v>1874</v>
      </c>
      <c r="D1373" s="259"/>
      <c r="E1373" s="260"/>
      <c r="F1373" s="222"/>
      <c r="G1373" s="222"/>
      <c r="H1373" s="222"/>
      <c r="I1373" s="222"/>
      <c r="J1373" s="222"/>
      <c r="K1373" s="222"/>
      <c r="L1373" s="222"/>
      <c r="M1373" s="222"/>
      <c r="N1373" s="222"/>
      <c r="O1373" s="222"/>
      <c r="P1373" s="222"/>
      <c r="Q1373" s="222"/>
      <c r="R1373" s="222"/>
      <c r="S1373" s="222"/>
      <c r="T1373" s="222"/>
      <c r="U1373" s="222"/>
      <c r="V1373" s="222"/>
      <c r="W1373" s="222"/>
      <c r="X1373" s="222"/>
      <c r="Y1373" s="213"/>
      <c r="Z1373" s="213"/>
      <c r="AA1373" s="213"/>
      <c r="AB1373" s="213"/>
      <c r="AC1373" s="213"/>
      <c r="AD1373" s="213"/>
      <c r="AE1373" s="213"/>
      <c r="AF1373" s="213"/>
      <c r="AG1373" s="213" t="s">
        <v>532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ht="22.5" outlineLevel="1" x14ac:dyDescent="0.2">
      <c r="A1374" s="220"/>
      <c r="B1374" s="221"/>
      <c r="C1374" s="261" t="s">
        <v>1910</v>
      </c>
      <c r="D1374" s="259"/>
      <c r="E1374" s="260"/>
      <c r="F1374" s="222"/>
      <c r="G1374" s="222"/>
      <c r="H1374" s="222"/>
      <c r="I1374" s="222"/>
      <c r="J1374" s="222"/>
      <c r="K1374" s="222"/>
      <c r="L1374" s="222"/>
      <c r="M1374" s="222"/>
      <c r="N1374" s="222"/>
      <c r="O1374" s="222"/>
      <c r="P1374" s="222"/>
      <c r="Q1374" s="222"/>
      <c r="R1374" s="222"/>
      <c r="S1374" s="222"/>
      <c r="T1374" s="222"/>
      <c r="U1374" s="222"/>
      <c r="V1374" s="222"/>
      <c r="W1374" s="222"/>
      <c r="X1374" s="222"/>
      <c r="Y1374" s="213"/>
      <c r="Z1374" s="213"/>
      <c r="AA1374" s="213"/>
      <c r="AB1374" s="213"/>
      <c r="AC1374" s="213"/>
      <c r="AD1374" s="213"/>
      <c r="AE1374" s="213"/>
      <c r="AF1374" s="213"/>
      <c r="AG1374" s="213" t="s">
        <v>532</v>
      </c>
      <c r="AH1374" s="213">
        <v>0</v>
      </c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1" x14ac:dyDescent="0.2">
      <c r="A1375" s="220"/>
      <c r="B1375" s="221"/>
      <c r="C1375" s="261" t="s">
        <v>3209</v>
      </c>
      <c r="D1375" s="259"/>
      <c r="E1375" s="260"/>
      <c r="F1375" s="222"/>
      <c r="G1375" s="222"/>
      <c r="H1375" s="222"/>
      <c r="I1375" s="222"/>
      <c r="J1375" s="222"/>
      <c r="K1375" s="222"/>
      <c r="L1375" s="222"/>
      <c r="M1375" s="222"/>
      <c r="N1375" s="222"/>
      <c r="O1375" s="222"/>
      <c r="P1375" s="222"/>
      <c r="Q1375" s="222"/>
      <c r="R1375" s="222"/>
      <c r="S1375" s="222"/>
      <c r="T1375" s="222"/>
      <c r="U1375" s="222"/>
      <c r="V1375" s="222"/>
      <c r="W1375" s="222"/>
      <c r="X1375" s="222"/>
      <c r="Y1375" s="213"/>
      <c r="Z1375" s="213"/>
      <c r="AA1375" s="213"/>
      <c r="AB1375" s="213"/>
      <c r="AC1375" s="213"/>
      <c r="AD1375" s="213"/>
      <c r="AE1375" s="213"/>
      <c r="AF1375" s="213"/>
      <c r="AG1375" s="213" t="s">
        <v>532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1" x14ac:dyDescent="0.2">
      <c r="A1376" s="220"/>
      <c r="B1376" s="221"/>
      <c r="C1376" s="261" t="s">
        <v>2953</v>
      </c>
      <c r="D1376" s="259"/>
      <c r="E1376" s="260"/>
      <c r="F1376" s="222"/>
      <c r="G1376" s="222"/>
      <c r="H1376" s="222"/>
      <c r="I1376" s="222"/>
      <c r="J1376" s="222"/>
      <c r="K1376" s="222"/>
      <c r="L1376" s="222"/>
      <c r="M1376" s="222"/>
      <c r="N1376" s="222"/>
      <c r="O1376" s="222"/>
      <c r="P1376" s="222"/>
      <c r="Q1376" s="222"/>
      <c r="R1376" s="222"/>
      <c r="S1376" s="222"/>
      <c r="T1376" s="222"/>
      <c r="U1376" s="222"/>
      <c r="V1376" s="222"/>
      <c r="W1376" s="222"/>
      <c r="X1376" s="222"/>
      <c r="Y1376" s="213"/>
      <c r="Z1376" s="213"/>
      <c r="AA1376" s="213"/>
      <c r="AB1376" s="213"/>
      <c r="AC1376" s="213"/>
      <c r="AD1376" s="213"/>
      <c r="AE1376" s="213"/>
      <c r="AF1376" s="213"/>
      <c r="AG1376" s="213" t="s">
        <v>532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1" x14ac:dyDescent="0.2">
      <c r="A1377" s="220"/>
      <c r="B1377" s="221"/>
      <c r="C1377" s="261" t="s">
        <v>244</v>
      </c>
      <c r="D1377" s="259"/>
      <c r="E1377" s="260">
        <v>1</v>
      </c>
      <c r="F1377" s="222"/>
      <c r="G1377" s="222"/>
      <c r="H1377" s="222"/>
      <c r="I1377" s="222"/>
      <c r="J1377" s="222"/>
      <c r="K1377" s="222"/>
      <c r="L1377" s="222"/>
      <c r="M1377" s="222"/>
      <c r="N1377" s="222"/>
      <c r="O1377" s="222"/>
      <c r="P1377" s="222"/>
      <c r="Q1377" s="222"/>
      <c r="R1377" s="222"/>
      <c r="S1377" s="222"/>
      <c r="T1377" s="222"/>
      <c r="U1377" s="222"/>
      <c r="V1377" s="222"/>
      <c r="W1377" s="222"/>
      <c r="X1377" s="222"/>
      <c r="Y1377" s="213"/>
      <c r="Z1377" s="213"/>
      <c r="AA1377" s="213"/>
      <c r="AB1377" s="213"/>
      <c r="AC1377" s="213"/>
      <c r="AD1377" s="213"/>
      <c r="AE1377" s="213"/>
      <c r="AF1377" s="213"/>
      <c r="AG1377" s="213" t="s">
        <v>532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1" x14ac:dyDescent="0.2">
      <c r="A1378" s="234">
        <v>353</v>
      </c>
      <c r="B1378" s="235" t="s">
        <v>3216</v>
      </c>
      <c r="C1378" s="253" t="s">
        <v>3217</v>
      </c>
      <c r="D1378" s="236" t="s">
        <v>901</v>
      </c>
      <c r="E1378" s="237">
        <v>2</v>
      </c>
      <c r="F1378" s="238"/>
      <c r="G1378" s="239">
        <f>ROUND(E1378*F1378,2)</f>
        <v>0</v>
      </c>
      <c r="H1378" s="238"/>
      <c r="I1378" s="239">
        <f>ROUND(E1378*H1378,2)</f>
        <v>0</v>
      </c>
      <c r="J1378" s="238"/>
      <c r="K1378" s="239">
        <f>ROUND(E1378*J1378,2)</f>
        <v>0</v>
      </c>
      <c r="L1378" s="239">
        <v>21</v>
      </c>
      <c r="M1378" s="239">
        <f>G1378*(1+L1378/100)</f>
        <v>0</v>
      </c>
      <c r="N1378" s="239">
        <v>0</v>
      </c>
      <c r="O1378" s="239">
        <f>ROUND(E1378*N1378,2)</f>
        <v>0</v>
      </c>
      <c r="P1378" s="239">
        <v>0</v>
      </c>
      <c r="Q1378" s="239">
        <f>ROUND(E1378*P1378,2)</f>
        <v>0</v>
      </c>
      <c r="R1378" s="239"/>
      <c r="S1378" s="239" t="s">
        <v>374</v>
      </c>
      <c r="T1378" s="240" t="s">
        <v>375</v>
      </c>
      <c r="U1378" s="222">
        <v>0</v>
      </c>
      <c r="V1378" s="222">
        <f>ROUND(E1378*U1378,2)</f>
        <v>0</v>
      </c>
      <c r="W1378" s="222"/>
      <c r="X1378" s="222" t="s">
        <v>376</v>
      </c>
      <c r="Y1378" s="213"/>
      <c r="Z1378" s="213"/>
      <c r="AA1378" s="213"/>
      <c r="AB1378" s="213"/>
      <c r="AC1378" s="213"/>
      <c r="AD1378" s="213"/>
      <c r="AE1378" s="213"/>
      <c r="AF1378" s="213"/>
      <c r="AG1378" s="213" t="s">
        <v>377</v>
      </c>
      <c r="AH1378" s="213"/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ht="22.5" outlineLevel="1" x14ac:dyDescent="0.2">
      <c r="A1379" s="220"/>
      <c r="B1379" s="221"/>
      <c r="C1379" s="261" t="s">
        <v>1874</v>
      </c>
      <c r="D1379" s="259"/>
      <c r="E1379" s="260"/>
      <c r="F1379" s="222"/>
      <c r="G1379" s="222"/>
      <c r="H1379" s="222"/>
      <c r="I1379" s="222"/>
      <c r="J1379" s="222"/>
      <c r="K1379" s="222"/>
      <c r="L1379" s="222"/>
      <c r="M1379" s="222"/>
      <c r="N1379" s="222"/>
      <c r="O1379" s="222"/>
      <c r="P1379" s="222"/>
      <c r="Q1379" s="222"/>
      <c r="R1379" s="222"/>
      <c r="S1379" s="222"/>
      <c r="T1379" s="222"/>
      <c r="U1379" s="222"/>
      <c r="V1379" s="222"/>
      <c r="W1379" s="222"/>
      <c r="X1379" s="222"/>
      <c r="Y1379" s="213"/>
      <c r="Z1379" s="213"/>
      <c r="AA1379" s="213"/>
      <c r="AB1379" s="213"/>
      <c r="AC1379" s="213"/>
      <c r="AD1379" s="213"/>
      <c r="AE1379" s="213"/>
      <c r="AF1379" s="213"/>
      <c r="AG1379" s="213" t="s">
        <v>532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ht="22.5" outlineLevel="1" x14ac:dyDescent="0.2">
      <c r="A1380" s="220"/>
      <c r="B1380" s="221"/>
      <c r="C1380" s="261" t="s">
        <v>1910</v>
      </c>
      <c r="D1380" s="259"/>
      <c r="E1380" s="260"/>
      <c r="F1380" s="222"/>
      <c r="G1380" s="222"/>
      <c r="H1380" s="222"/>
      <c r="I1380" s="222"/>
      <c r="J1380" s="222"/>
      <c r="K1380" s="222"/>
      <c r="L1380" s="222"/>
      <c r="M1380" s="222"/>
      <c r="N1380" s="222"/>
      <c r="O1380" s="222"/>
      <c r="P1380" s="222"/>
      <c r="Q1380" s="222"/>
      <c r="R1380" s="222"/>
      <c r="S1380" s="222"/>
      <c r="T1380" s="222"/>
      <c r="U1380" s="222"/>
      <c r="V1380" s="222"/>
      <c r="W1380" s="222"/>
      <c r="X1380" s="222"/>
      <c r="Y1380" s="213"/>
      <c r="Z1380" s="213"/>
      <c r="AA1380" s="213"/>
      <c r="AB1380" s="213"/>
      <c r="AC1380" s="213"/>
      <c r="AD1380" s="213"/>
      <c r="AE1380" s="213"/>
      <c r="AF1380" s="213"/>
      <c r="AG1380" s="213" t="s">
        <v>532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20"/>
      <c r="B1381" s="221"/>
      <c r="C1381" s="261" t="s">
        <v>3209</v>
      </c>
      <c r="D1381" s="259"/>
      <c r="E1381" s="260"/>
      <c r="F1381" s="222"/>
      <c r="G1381" s="222"/>
      <c r="H1381" s="222"/>
      <c r="I1381" s="222"/>
      <c r="J1381" s="222"/>
      <c r="K1381" s="222"/>
      <c r="L1381" s="222"/>
      <c r="M1381" s="222"/>
      <c r="N1381" s="222"/>
      <c r="O1381" s="222"/>
      <c r="P1381" s="222"/>
      <c r="Q1381" s="222"/>
      <c r="R1381" s="222"/>
      <c r="S1381" s="222"/>
      <c r="T1381" s="222"/>
      <c r="U1381" s="222"/>
      <c r="V1381" s="222"/>
      <c r="W1381" s="222"/>
      <c r="X1381" s="222"/>
      <c r="Y1381" s="213"/>
      <c r="Z1381" s="213"/>
      <c r="AA1381" s="213"/>
      <c r="AB1381" s="213"/>
      <c r="AC1381" s="213"/>
      <c r="AD1381" s="213"/>
      <c r="AE1381" s="213"/>
      <c r="AF1381" s="213"/>
      <c r="AG1381" s="213" t="s">
        <v>532</v>
      </c>
      <c r="AH1381" s="213">
        <v>0</v>
      </c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1" x14ac:dyDescent="0.2">
      <c r="A1382" s="220"/>
      <c r="B1382" s="221"/>
      <c r="C1382" s="261" t="s">
        <v>2943</v>
      </c>
      <c r="D1382" s="259"/>
      <c r="E1382" s="260"/>
      <c r="F1382" s="222"/>
      <c r="G1382" s="222"/>
      <c r="H1382" s="222"/>
      <c r="I1382" s="222"/>
      <c r="J1382" s="222"/>
      <c r="K1382" s="222"/>
      <c r="L1382" s="222"/>
      <c r="M1382" s="222"/>
      <c r="N1382" s="222"/>
      <c r="O1382" s="222"/>
      <c r="P1382" s="222"/>
      <c r="Q1382" s="222"/>
      <c r="R1382" s="222"/>
      <c r="S1382" s="222"/>
      <c r="T1382" s="222"/>
      <c r="U1382" s="222"/>
      <c r="V1382" s="222"/>
      <c r="W1382" s="222"/>
      <c r="X1382" s="222"/>
      <c r="Y1382" s="213"/>
      <c r="Z1382" s="213"/>
      <c r="AA1382" s="213"/>
      <c r="AB1382" s="213"/>
      <c r="AC1382" s="213"/>
      <c r="AD1382" s="213"/>
      <c r="AE1382" s="213"/>
      <c r="AF1382" s="213"/>
      <c r="AG1382" s="213" t="s">
        <v>532</v>
      </c>
      <c r="AH1382" s="213">
        <v>0</v>
      </c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1" x14ac:dyDescent="0.2">
      <c r="A1383" s="220"/>
      <c r="B1383" s="221"/>
      <c r="C1383" s="261" t="s">
        <v>63</v>
      </c>
      <c r="D1383" s="259"/>
      <c r="E1383" s="260">
        <v>2</v>
      </c>
      <c r="F1383" s="222"/>
      <c r="G1383" s="222"/>
      <c r="H1383" s="222"/>
      <c r="I1383" s="222"/>
      <c r="J1383" s="222"/>
      <c r="K1383" s="222"/>
      <c r="L1383" s="222"/>
      <c r="M1383" s="222"/>
      <c r="N1383" s="222"/>
      <c r="O1383" s="222"/>
      <c r="P1383" s="222"/>
      <c r="Q1383" s="222"/>
      <c r="R1383" s="222"/>
      <c r="S1383" s="222"/>
      <c r="T1383" s="222"/>
      <c r="U1383" s="222"/>
      <c r="V1383" s="222"/>
      <c r="W1383" s="222"/>
      <c r="X1383" s="222"/>
      <c r="Y1383" s="213"/>
      <c r="Z1383" s="213"/>
      <c r="AA1383" s="213"/>
      <c r="AB1383" s="213"/>
      <c r="AC1383" s="213"/>
      <c r="AD1383" s="213"/>
      <c r="AE1383" s="213"/>
      <c r="AF1383" s="213"/>
      <c r="AG1383" s="213" t="s">
        <v>532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outlineLevel="1" x14ac:dyDescent="0.2">
      <c r="A1384" s="234">
        <v>354</v>
      </c>
      <c r="B1384" s="235" t="s">
        <v>3218</v>
      </c>
      <c r="C1384" s="253" t="s">
        <v>3219</v>
      </c>
      <c r="D1384" s="236" t="s">
        <v>901</v>
      </c>
      <c r="E1384" s="237">
        <v>1</v>
      </c>
      <c r="F1384" s="238"/>
      <c r="G1384" s="239">
        <f>ROUND(E1384*F1384,2)</f>
        <v>0</v>
      </c>
      <c r="H1384" s="238"/>
      <c r="I1384" s="239">
        <f>ROUND(E1384*H1384,2)</f>
        <v>0</v>
      </c>
      <c r="J1384" s="238"/>
      <c r="K1384" s="239">
        <f>ROUND(E1384*J1384,2)</f>
        <v>0</v>
      </c>
      <c r="L1384" s="239">
        <v>21</v>
      </c>
      <c r="M1384" s="239">
        <f>G1384*(1+L1384/100)</f>
        <v>0</v>
      </c>
      <c r="N1384" s="239">
        <v>0</v>
      </c>
      <c r="O1384" s="239">
        <f>ROUND(E1384*N1384,2)</f>
        <v>0</v>
      </c>
      <c r="P1384" s="239">
        <v>0</v>
      </c>
      <c r="Q1384" s="239">
        <f>ROUND(E1384*P1384,2)</f>
        <v>0</v>
      </c>
      <c r="R1384" s="239"/>
      <c r="S1384" s="239" t="s">
        <v>374</v>
      </c>
      <c r="T1384" s="240" t="s">
        <v>375</v>
      </c>
      <c r="U1384" s="222">
        <v>0</v>
      </c>
      <c r="V1384" s="222">
        <f>ROUND(E1384*U1384,2)</f>
        <v>0</v>
      </c>
      <c r="W1384" s="222"/>
      <c r="X1384" s="222" t="s">
        <v>376</v>
      </c>
      <c r="Y1384" s="213"/>
      <c r="Z1384" s="213"/>
      <c r="AA1384" s="213"/>
      <c r="AB1384" s="213"/>
      <c r="AC1384" s="213"/>
      <c r="AD1384" s="213"/>
      <c r="AE1384" s="213"/>
      <c r="AF1384" s="213"/>
      <c r="AG1384" s="213" t="s">
        <v>377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ht="22.5" outlineLevel="1" x14ac:dyDescent="0.2">
      <c r="A1385" s="220"/>
      <c r="B1385" s="221"/>
      <c r="C1385" s="261" t="s">
        <v>1874</v>
      </c>
      <c r="D1385" s="259"/>
      <c r="E1385" s="260"/>
      <c r="F1385" s="222"/>
      <c r="G1385" s="222"/>
      <c r="H1385" s="222"/>
      <c r="I1385" s="222"/>
      <c r="J1385" s="222"/>
      <c r="K1385" s="222"/>
      <c r="L1385" s="222"/>
      <c r="M1385" s="222"/>
      <c r="N1385" s="222"/>
      <c r="O1385" s="222"/>
      <c r="P1385" s="222"/>
      <c r="Q1385" s="222"/>
      <c r="R1385" s="222"/>
      <c r="S1385" s="222"/>
      <c r="T1385" s="222"/>
      <c r="U1385" s="222"/>
      <c r="V1385" s="222"/>
      <c r="W1385" s="222"/>
      <c r="X1385" s="222"/>
      <c r="Y1385" s="213"/>
      <c r="Z1385" s="213"/>
      <c r="AA1385" s="213"/>
      <c r="AB1385" s="213"/>
      <c r="AC1385" s="213"/>
      <c r="AD1385" s="213"/>
      <c r="AE1385" s="213"/>
      <c r="AF1385" s="213"/>
      <c r="AG1385" s="213" t="s">
        <v>532</v>
      </c>
      <c r="AH1385" s="213">
        <v>0</v>
      </c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ht="22.5" outlineLevel="1" x14ac:dyDescent="0.2">
      <c r="A1386" s="220"/>
      <c r="B1386" s="221"/>
      <c r="C1386" s="261" t="s">
        <v>1910</v>
      </c>
      <c r="D1386" s="259"/>
      <c r="E1386" s="260"/>
      <c r="F1386" s="222"/>
      <c r="G1386" s="222"/>
      <c r="H1386" s="222"/>
      <c r="I1386" s="222"/>
      <c r="J1386" s="222"/>
      <c r="K1386" s="222"/>
      <c r="L1386" s="222"/>
      <c r="M1386" s="222"/>
      <c r="N1386" s="222"/>
      <c r="O1386" s="222"/>
      <c r="P1386" s="222"/>
      <c r="Q1386" s="222"/>
      <c r="R1386" s="222"/>
      <c r="S1386" s="222"/>
      <c r="T1386" s="222"/>
      <c r="U1386" s="222"/>
      <c r="V1386" s="222"/>
      <c r="W1386" s="222"/>
      <c r="X1386" s="222"/>
      <c r="Y1386" s="213"/>
      <c r="Z1386" s="213"/>
      <c r="AA1386" s="213"/>
      <c r="AB1386" s="213"/>
      <c r="AC1386" s="213"/>
      <c r="AD1386" s="213"/>
      <c r="AE1386" s="213"/>
      <c r="AF1386" s="213"/>
      <c r="AG1386" s="213" t="s">
        <v>532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outlineLevel="1" x14ac:dyDescent="0.2">
      <c r="A1387" s="220"/>
      <c r="B1387" s="221"/>
      <c r="C1387" s="261" t="s">
        <v>3209</v>
      </c>
      <c r="D1387" s="259"/>
      <c r="E1387" s="260"/>
      <c r="F1387" s="222"/>
      <c r="G1387" s="222"/>
      <c r="H1387" s="222"/>
      <c r="I1387" s="222"/>
      <c r="J1387" s="222"/>
      <c r="K1387" s="222"/>
      <c r="L1387" s="222"/>
      <c r="M1387" s="222"/>
      <c r="N1387" s="222"/>
      <c r="O1387" s="222"/>
      <c r="P1387" s="222"/>
      <c r="Q1387" s="222"/>
      <c r="R1387" s="222"/>
      <c r="S1387" s="222"/>
      <c r="T1387" s="222"/>
      <c r="U1387" s="222"/>
      <c r="V1387" s="222"/>
      <c r="W1387" s="222"/>
      <c r="X1387" s="222"/>
      <c r="Y1387" s="213"/>
      <c r="Z1387" s="213"/>
      <c r="AA1387" s="213"/>
      <c r="AB1387" s="213"/>
      <c r="AC1387" s="213"/>
      <c r="AD1387" s="213"/>
      <c r="AE1387" s="213"/>
      <c r="AF1387" s="213"/>
      <c r="AG1387" s="213" t="s">
        <v>532</v>
      </c>
      <c r="AH1387" s="213">
        <v>0</v>
      </c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1" x14ac:dyDescent="0.2">
      <c r="A1388" s="220"/>
      <c r="B1388" s="221"/>
      <c r="C1388" s="261" t="s">
        <v>2953</v>
      </c>
      <c r="D1388" s="259"/>
      <c r="E1388" s="260"/>
      <c r="F1388" s="222"/>
      <c r="G1388" s="222"/>
      <c r="H1388" s="222"/>
      <c r="I1388" s="222"/>
      <c r="J1388" s="222"/>
      <c r="K1388" s="222"/>
      <c r="L1388" s="222"/>
      <c r="M1388" s="222"/>
      <c r="N1388" s="222"/>
      <c r="O1388" s="222"/>
      <c r="P1388" s="222"/>
      <c r="Q1388" s="222"/>
      <c r="R1388" s="222"/>
      <c r="S1388" s="222"/>
      <c r="T1388" s="222"/>
      <c r="U1388" s="222"/>
      <c r="V1388" s="222"/>
      <c r="W1388" s="222"/>
      <c r="X1388" s="222"/>
      <c r="Y1388" s="213"/>
      <c r="Z1388" s="213"/>
      <c r="AA1388" s="213"/>
      <c r="AB1388" s="213"/>
      <c r="AC1388" s="213"/>
      <c r="AD1388" s="213"/>
      <c r="AE1388" s="213"/>
      <c r="AF1388" s="213"/>
      <c r="AG1388" s="213" t="s">
        <v>532</v>
      </c>
      <c r="AH1388" s="213">
        <v>0</v>
      </c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1" x14ac:dyDescent="0.2">
      <c r="A1389" s="220"/>
      <c r="B1389" s="221"/>
      <c r="C1389" s="261" t="s">
        <v>244</v>
      </c>
      <c r="D1389" s="259"/>
      <c r="E1389" s="260">
        <v>1</v>
      </c>
      <c r="F1389" s="222"/>
      <c r="G1389" s="222"/>
      <c r="H1389" s="222"/>
      <c r="I1389" s="222"/>
      <c r="J1389" s="222"/>
      <c r="K1389" s="222"/>
      <c r="L1389" s="222"/>
      <c r="M1389" s="222"/>
      <c r="N1389" s="222"/>
      <c r="O1389" s="222"/>
      <c r="P1389" s="222"/>
      <c r="Q1389" s="222"/>
      <c r="R1389" s="222"/>
      <c r="S1389" s="222"/>
      <c r="T1389" s="222"/>
      <c r="U1389" s="222"/>
      <c r="V1389" s="222"/>
      <c r="W1389" s="222"/>
      <c r="X1389" s="222"/>
      <c r="Y1389" s="213"/>
      <c r="Z1389" s="213"/>
      <c r="AA1389" s="213"/>
      <c r="AB1389" s="213"/>
      <c r="AC1389" s="213"/>
      <c r="AD1389" s="213"/>
      <c r="AE1389" s="213"/>
      <c r="AF1389" s="213"/>
      <c r="AG1389" s="213" t="s">
        <v>532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ht="22.5" outlineLevel="1" x14ac:dyDescent="0.2">
      <c r="A1390" s="234">
        <v>355</v>
      </c>
      <c r="B1390" s="235" t="s">
        <v>3220</v>
      </c>
      <c r="C1390" s="253" t="s">
        <v>3221</v>
      </c>
      <c r="D1390" s="236" t="s">
        <v>901</v>
      </c>
      <c r="E1390" s="237">
        <v>10</v>
      </c>
      <c r="F1390" s="238"/>
      <c r="G1390" s="239">
        <f>ROUND(E1390*F1390,2)</f>
        <v>0</v>
      </c>
      <c r="H1390" s="238"/>
      <c r="I1390" s="239">
        <f>ROUND(E1390*H1390,2)</f>
        <v>0</v>
      </c>
      <c r="J1390" s="238"/>
      <c r="K1390" s="239">
        <f>ROUND(E1390*J1390,2)</f>
        <v>0</v>
      </c>
      <c r="L1390" s="239">
        <v>21</v>
      </c>
      <c r="M1390" s="239">
        <f>G1390*(1+L1390/100)</f>
        <v>0</v>
      </c>
      <c r="N1390" s="239">
        <v>0</v>
      </c>
      <c r="O1390" s="239">
        <f>ROUND(E1390*N1390,2)</f>
        <v>0</v>
      </c>
      <c r="P1390" s="239">
        <v>0</v>
      </c>
      <c r="Q1390" s="239">
        <f>ROUND(E1390*P1390,2)</f>
        <v>0</v>
      </c>
      <c r="R1390" s="239"/>
      <c r="S1390" s="239" t="s">
        <v>374</v>
      </c>
      <c r="T1390" s="240" t="s">
        <v>375</v>
      </c>
      <c r="U1390" s="222">
        <v>0</v>
      </c>
      <c r="V1390" s="222">
        <f>ROUND(E1390*U1390,2)</f>
        <v>0</v>
      </c>
      <c r="W1390" s="222"/>
      <c r="X1390" s="222" t="s">
        <v>376</v>
      </c>
      <c r="Y1390" s="213"/>
      <c r="Z1390" s="213"/>
      <c r="AA1390" s="213"/>
      <c r="AB1390" s="213"/>
      <c r="AC1390" s="213"/>
      <c r="AD1390" s="213"/>
      <c r="AE1390" s="213"/>
      <c r="AF1390" s="213"/>
      <c r="AG1390" s="213" t="s">
        <v>377</v>
      </c>
      <c r="AH1390" s="213"/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ht="22.5" outlineLevel="1" x14ac:dyDescent="0.2">
      <c r="A1391" s="220"/>
      <c r="B1391" s="221"/>
      <c r="C1391" s="261" t="s">
        <v>1874</v>
      </c>
      <c r="D1391" s="259"/>
      <c r="E1391" s="260"/>
      <c r="F1391" s="222"/>
      <c r="G1391" s="222"/>
      <c r="H1391" s="222"/>
      <c r="I1391" s="222"/>
      <c r="J1391" s="222"/>
      <c r="K1391" s="222"/>
      <c r="L1391" s="222"/>
      <c r="M1391" s="222"/>
      <c r="N1391" s="222"/>
      <c r="O1391" s="222"/>
      <c r="P1391" s="222"/>
      <c r="Q1391" s="222"/>
      <c r="R1391" s="222"/>
      <c r="S1391" s="222"/>
      <c r="T1391" s="222"/>
      <c r="U1391" s="222"/>
      <c r="V1391" s="222"/>
      <c r="W1391" s="222"/>
      <c r="X1391" s="222"/>
      <c r="Y1391" s="213"/>
      <c r="Z1391" s="213"/>
      <c r="AA1391" s="213"/>
      <c r="AB1391" s="213"/>
      <c r="AC1391" s="213"/>
      <c r="AD1391" s="213"/>
      <c r="AE1391" s="213"/>
      <c r="AF1391" s="213"/>
      <c r="AG1391" s="213" t="s">
        <v>532</v>
      </c>
      <c r="AH1391" s="213">
        <v>0</v>
      </c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ht="22.5" outlineLevel="1" x14ac:dyDescent="0.2">
      <c r="A1392" s="220"/>
      <c r="B1392" s="221"/>
      <c r="C1392" s="261" t="s">
        <v>1910</v>
      </c>
      <c r="D1392" s="259"/>
      <c r="E1392" s="260"/>
      <c r="F1392" s="222"/>
      <c r="G1392" s="222"/>
      <c r="H1392" s="222"/>
      <c r="I1392" s="222"/>
      <c r="J1392" s="222"/>
      <c r="K1392" s="222"/>
      <c r="L1392" s="222"/>
      <c r="M1392" s="222"/>
      <c r="N1392" s="222"/>
      <c r="O1392" s="222"/>
      <c r="P1392" s="222"/>
      <c r="Q1392" s="222"/>
      <c r="R1392" s="222"/>
      <c r="S1392" s="222"/>
      <c r="T1392" s="222"/>
      <c r="U1392" s="222"/>
      <c r="V1392" s="222"/>
      <c r="W1392" s="222"/>
      <c r="X1392" s="222"/>
      <c r="Y1392" s="213"/>
      <c r="Z1392" s="213"/>
      <c r="AA1392" s="213"/>
      <c r="AB1392" s="213"/>
      <c r="AC1392" s="213"/>
      <c r="AD1392" s="213"/>
      <c r="AE1392" s="213"/>
      <c r="AF1392" s="213"/>
      <c r="AG1392" s="213" t="s">
        <v>532</v>
      </c>
      <c r="AH1392" s="213">
        <v>0</v>
      </c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1" x14ac:dyDescent="0.2">
      <c r="A1393" s="220"/>
      <c r="B1393" s="221"/>
      <c r="C1393" s="261" t="s">
        <v>3209</v>
      </c>
      <c r="D1393" s="259"/>
      <c r="E1393" s="260"/>
      <c r="F1393" s="222"/>
      <c r="G1393" s="222"/>
      <c r="H1393" s="222"/>
      <c r="I1393" s="222"/>
      <c r="J1393" s="222"/>
      <c r="K1393" s="222"/>
      <c r="L1393" s="222"/>
      <c r="M1393" s="222"/>
      <c r="N1393" s="222"/>
      <c r="O1393" s="222"/>
      <c r="P1393" s="222"/>
      <c r="Q1393" s="222"/>
      <c r="R1393" s="222"/>
      <c r="S1393" s="222"/>
      <c r="T1393" s="222"/>
      <c r="U1393" s="222"/>
      <c r="V1393" s="222"/>
      <c r="W1393" s="222"/>
      <c r="X1393" s="222"/>
      <c r="Y1393" s="213"/>
      <c r="Z1393" s="213"/>
      <c r="AA1393" s="213"/>
      <c r="AB1393" s="213"/>
      <c r="AC1393" s="213"/>
      <c r="AD1393" s="213"/>
      <c r="AE1393" s="213"/>
      <c r="AF1393" s="213"/>
      <c r="AG1393" s="213" t="s">
        <v>532</v>
      </c>
      <c r="AH1393" s="213">
        <v>0</v>
      </c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outlineLevel="1" x14ac:dyDescent="0.2">
      <c r="A1394" s="220"/>
      <c r="B1394" s="221"/>
      <c r="C1394" s="261" t="s">
        <v>3222</v>
      </c>
      <c r="D1394" s="259"/>
      <c r="E1394" s="260"/>
      <c r="F1394" s="222"/>
      <c r="G1394" s="222"/>
      <c r="H1394" s="222"/>
      <c r="I1394" s="222"/>
      <c r="J1394" s="222"/>
      <c r="K1394" s="222"/>
      <c r="L1394" s="222"/>
      <c r="M1394" s="222"/>
      <c r="N1394" s="222"/>
      <c r="O1394" s="222"/>
      <c r="P1394" s="222"/>
      <c r="Q1394" s="222"/>
      <c r="R1394" s="222"/>
      <c r="S1394" s="222"/>
      <c r="T1394" s="222"/>
      <c r="U1394" s="222"/>
      <c r="V1394" s="222"/>
      <c r="W1394" s="222"/>
      <c r="X1394" s="222"/>
      <c r="Y1394" s="213"/>
      <c r="Z1394" s="213"/>
      <c r="AA1394" s="213"/>
      <c r="AB1394" s="213"/>
      <c r="AC1394" s="213"/>
      <c r="AD1394" s="213"/>
      <c r="AE1394" s="213"/>
      <c r="AF1394" s="213"/>
      <c r="AG1394" s="213" t="s">
        <v>532</v>
      </c>
      <c r="AH1394" s="213">
        <v>0</v>
      </c>
      <c r="AI1394" s="213"/>
      <c r="AJ1394" s="213"/>
      <c r="AK1394" s="213"/>
      <c r="AL1394" s="213"/>
      <c r="AM1394" s="213"/>
      <c r="AN1394" s="213"/>
      <c r="AO1394" s="213"/>
      <c r="AP1394" s="213"/>
      <c r="AQ1394" s="213"/>
      <c r="AR1394" s="213"/>
      <c r="AS1394" s="213"/>
      <c r="AT1394" s="213"/>
      <c r="AU1394" s="213"/>
      <c r="AV1394" s="213"/>
      <c r="AW1394" s="213"/>
      <c r="AX1394" s="213"/>
      <c r="AY1394" s="213"/>
      <c r="AZ1394" s="213"/>
      <c r="BA1394" s="213"/>
      <c r="BB1394" s="213"/>
      <c r="BC1394" s="213"/>
      <c r="BD1394" s="213"/>
      <c r="BE1394" s="213"/>
      <c r="BF1394" s="213"/>
      <c r="BG1394" s="213"/>
      <c r="BH1394" s="213"/>
    </row>
    <row r="1395" spans="1:60" outlineLevel="1" x14ac:dyDescent="0.2">
      <c r="A1395" s="220"/>
      <c r="B1395" s="221"/>
      <c r="C1395" s="261" t="s">
        <v>49</v>
      </c>
      <c r="D1395" s="259"/>
      <c r="E1395" s="260">
        <v>10</v>
      </c>
      <c r="F1395" s="222"/>
      <c r="G1395" s="222"/>
      <c r="H1395" s="222"/>
      <c r="I1395" s="222"/>
      <c r="J1395" s="222"/>
      <c r="K1395" s="222"/>
      <c r="L1395" s="222"/>
      <c r="M1395" s="222"/>
      <c r="N1395" s="222"/>
      <c r="O1395" s="222"/>
      <c r="P1395" s="222"/>
      <c r="Q1395" s="222"/>
      <c r="R1395" s="222"/>
      <c r="S1395" s="222"/>
      <c r="T1395" s="222"/>
      <c r="U1395" s="222"/>
      <c r="V1395" s="222"/>
      <c r="W1395" s="222"/>
      <c r="X1395" s="222"/>
      <c r="Y1395" s="213"/>
      <c r="Z1395" s="213"/>
      <c r="AA1395" s="213"/>
      <c r="AB1395" s="213"/>
      <c r="AC1395" s="213"/>
      <c r="AD1395" s="213"/>
      <c r="AE1395" s="213"/>
      <c r="AF1395" s="213"/>
      <c r="AG1395" s="213" t="s">
        <v>532</v>
      </c>
      <c r="AH1395" s="213">
        <v>0</v>
      </c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ht="22.5" outlineLevel="1" x14ac:dyDescent="0.2">
      <c r="A1396" s="234">
        <v>356</v>
      </c>
      <c r="B1396" s="235" t="s">
        <v>3223</v>
      </c>
      <c r="C1396" s="253" t="s">
        <v>3224</v>
      </c>
      <c r="D1396" s="236" t="s">
        <v>530</v>
      </c>
      <c r="E1396" s="237">
        <v>72</v>
      </c>
      <c r="F1396" s="238"/>
      <c r="G1396" s="239">
        <f>ROUND(E1396*F1396,2)</f>
        <v>0</v>
      </c>
      <c r="H1396" s="238"/>
      <c r="I1396" s="239">
        <f>ROUND(E1396*H1396,2)</f>
        <v>0</v>
      </c>
      <c r="J1396" s="238"/>
      <c r="K1396" s="239">
        <f>ROUND(E1396*J1396,2)</f>
        <v>0</v>
      </c>
      <c r="L1396" s="239">
        <v>21</v>
      </c>
      <c r="M1396" s="239">
        <f>G1396*(1+L1396/100)</f>
        <v>0</v>
      </c>
      <c r="N1396" s="239">
        <v>0</v>
      </c>
      <c r="O1396" s="239">
        <f>ROUND(E1396*N1396,2)</f>
        <v>0</v>
      </c>
      <c r="P1396" s="239">
        <v>0</v>
      </c>
      <c r="Q1396" s="239">
        <f>ROUND(E1396*P1396,2)</f>
        <v>0</v>
      </c>
      <c r="R1396" s="239"/>
      <c r="S1396" s="239" t="s">
        <v>374</v>
      </c>
      <c r="T1396" s="240" t="s">
        <v>375</v>
      </c>
      <c r="U1396" s="222">
        <v>0</v>
      </c>
      <c r="V1396" s="222">
        <f>ROUND(E1396*U1396,2)</f>
        <v>0</v>
      </c>
      <c r="W1396" s="222"/>
      <c r="X1396" s="222" t="s">
        <v>376</v>
      </c>
      <c r="Y1396" s="213"/>
      <c r="Z1396" s="213"/>
      <c r="AA1396" s="213"/>
      <c r="AB1396" s="213"/>
      <c r="AC1396" s="213"/>
      <c r="AD1396" s="213"/>
      <c r="AE1396" s="213"/>
      <c r="AF1396" s="213"/>
      <c r="AG1396" s="213" t="s">
        <v>377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ht="22.5" outlineLevel="1" x14ac:dyDescent="0.2">
      <c r="A1397" s="220"/>
      <c r="B1397" s="221"/>
      <c r="C1397" s="261" t="s">
        <v>1874</v>
      </c>
      <c r="D1397" s="259"/>
      <c r="E1397" s="260"/>
      <c r="F1397" s="222"/>
      <c r="G1397" s="222"/>
      <c r="H1397" s="222"/>
      <c r="I1397" s="222"/>
      <c r="J1397" s="222"/>
      <c r="K1397" s="222"/>
      <c r="L1397" s="222"/>
      <c r="M1397" s="222"/>
      <c r="N1397" s="222"/>
      <c r="O1397" s="222"/>
      <c r="P1397" s="222"/>
      <c r="Q1397" s="222"/>
      <c r="R1397" s="222"/>
      <c r="S1397" s="222"/>
      <c r="T1397" s="222"/>
      <c r="U1397" s="222"/>
      <c r="V1397" s="222"/>
      <c r="W1397" s="222"/>
      <c r="X1397" s="222"/>
      <c r="Y1397" s="213"/>
      <c r="Z1397" s="213"/>
      <c r="AA1397" s="213"/>
      <c r="AB1397" s="213"/>
      <c r="AC1397" s="213"/>
      <c r="AD1397" s="213"/>
      <c r="AE1397" s="213"/>
      <c r="AF1397" s="213"/>
      <c r="AG1397" s="213" t="s">
        <v>532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ht="22.5" outlineLevel="1" x14ac:dyDescent="0.2">
      <c r="A1398" s="220"/>
      <c r="B1398" s="221"/>
      <c r="C1398" s="261" t="s">
        <v>1910</v>
      </c>
      <c r="D1398" s="259"/>
      <c r="E1398" s="260"/>
      <c r="F1398" s="222"/>
      <c r="G1398" s="222"/>
      <c r="H1398" s="222"/>
      <c r="I1398" s="222"/>
      <c r="J1398" s="222"/>
      <c r="K1398" s="222"/>
      <c r="L1398" s="222"/>
      <c r="M1398" s="222"/>
      <c r="N1398" s="222"/>
      <c r="O1398" s="222"/>
      <c r="P1398" s="222"/>
      <c r="Q1398" s="222"/>
      <c r="R1398" s="222"/>
      <c r="S1398" s="222"/>
      <c r="T1398" s="222"/>
      <c r="U1398" s="222"/>
      <c r="V1398" s="222"/>
      <c r="W1398" s="222"/>
      <c r="X1398" s="222"/>
      <c r="Y1398" s="213"/>
      <c r="Z1398" s="213"/>
      <c r="AA1398" s="213"/>
      <c r="AB1398" s="213"/>
      <c r="AC1398" s="213"/>
      <c r="AD1398" s="213"/>
      <c r="AE1398" s="213"/>
      <c r="AF1398" s="213"/>
      <c r="AG1398" s="213" t="s">
        <v>532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outlineLevel="1" x14ac:dyDescent="0.2">
      <c r="A1399" s="220"/>
      <c r="B1399" s="221"/>
      <c r="C1399" s="261" t="s">
        <v>3209</v>
      </c>
      <c r="D1399" s="259"/>
      <c r="E1399" s="260"/>
      <c r="F1399" s="222"/>
      <c r="G1399" s="222"/>
      <c r="H1399" s="222"/>
      <c r="I1399" s="222"/>
      <c r="J1399" s="222"/>
      <c r="K1399" s="222"/>
      <c r="L1399" s="222"/>
      <c r="M1399" s="222"/>
      <c r="N1399" s="222"/>
      <c r="O1399" s="222"/>
      <c r="P1399" s="222"/>
      <c r="Q1399" s="222"/>
      <c r="R1399" s="222"/>
      <c r="S1399" s="222"/>
      <c r="T1399" s="222"/>
      <c r="U1399" s="222"/>
      <c r="V1399" s="222"/>
      <c r="W1399" s="222"/>
      <c r="X1399" s="222"/>
      <c r="Y1399" s="213"/>
      <c r="Z1399" s="213"/>
      <c r="AA1399" s="213"/>
      <c r="AB1399" s="213"/>
      <c r="AC1399" s="213"/>
      <c r="AD1399" s="213"/>
      <c r="AE1399" s="213"/>
      <c r="AF1399" s="213"/>
      <c r="AG1399" s="213" t="s">
        <v>532</v>
      </c>
      <c r="AH1399" s="213">
        <v>0</v>
      </c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1" x14ac:dyDescent="0.2">
      <c r="A1400" s="220"/>
      <c r="B1400" s="221"/>
      <c r="C1400" s="261" t="s">
        <v>3225</v>
      </c>
      <c r="D1400" s="259"/>
      <c r="E1400" s="260"/>
      <c r="F1400" s="222"/>
      <c r="G1400" s="222"/>
      <c r="H1400" s="222"/>
      <c r="I1400" s="222"/>
      <c r="J1400" s="222"/>
      <c r="K1400" s="222"/>
      <c r="L1400" s="222"/>
      <c r="M1400" s="222"/>
      <c r="N1400" s="222"/>
      <c r="O1400" s="222"/>
      <c r="P1400" s="222"/>
      <c r="Q1400" s="222"/>
      <c r="R1400" s="222"/>
      <c r="S1400" s="222"/>
      <c r="T1400" s="222"/>
      <c r="U1400" s="222"/>
      <c r="V1400" s="222"/>
      <c r="W1400" s="222"/>
      <c r="X1400" s="222"/>
      <c r="Y1400" s="213"/>
      <c r="Z1400" s="213"/>
      <c r="AA1400" s="213"/>
      <c r="AB1400" s="213"/>
      <c r="AC1400" s="213"/>
      <c r="AD1400" s="213"/>
      <c r="AE1400" s="213"/>
      <c r="AF1400" s="213"/>
      <c r="AG1400" s="213" t="s">
        <v>532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1" x14ac:dyDescent="0.2">
      <c r="A1401" s="220"/>
      <c r="B1401" s="221"/>
      <c r="C1401" s="261" t="s">
        <v>3226</v>
      </c>
      <c r="D1401" s="259"/>
      <c r="E1401" s="260">
        <v>72</v>
      </c>
      <c r="F1401" s="222"/>
      <c r="G1401" s="222"/>
      <c r="H1401" s="222"/>
      <c r="I1401" s="222"/>
      <c r="J1401" s="222"/>
      <c r="K1401" s="222"/>
      <c r="L1401" s="222"/>
      <c r="M1401" s="222"/>
      <c r="N1401" s="222"/>
      <c r="O1401" s="222"/>
      <c r="P1401" s="222"/>
      <c r="Q1401" s="222"/>
      <c r="R1401" s="222"/>
      <c r="S1401" s="222"/>
      <c r="T1401" s="222"/>
      <c r="U1401" s="222"/>
      <c r="V1401" s="222"/>
      <c r="W1401" s="222"/>
      <c r="X1401" s="222"/>
      <c r="Y1401" s="213"/>
      <c r="Z1401" s="213"/>
      <c r="AA1401" s="213"/>
      <c r="AB1401" s="213"/>
      <c r="AC1401" s="213"/>
      <c r="AD1401" s="213"/>
      <c r="AE1401" s="213"/>
      <c r="AF1401" s="213"/>
      <c r="AG1401" s="213" t="s">
        <v>532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ht="22.5" outlineLevel="1" x14ac:dyDescent="0.2">
      <c r="A1402" s="234">
        <v>357</v>
      </c>
      <c r="B1402" s="235" t="s">
        <v>3227</v>
      </c>
      <c r="C1402" s="253" t="s">
        <v>3228</v>
      </c>
      <c r="D1402" s="236" t="s">
        <v>901</v>
      </c>
      <c r="E1402" s="237">
        <v>2</v>
      </c>
      <c r="F1402" s="238"/>
      <c r="G1402" s="239">
        <f>ROUND(E1402*F1402,2)</f>
        <v>0</v>
      </c>
      <c r="H1402" s="238"/>
      <c r="I1402" s="239">
        <f>ROUND(E1402*H1402,2)</f>
        <v>0</v>
      </c>
      <c r="J1402" s="238"/>
      <c r="K1402" s="239">
        <f>ROUND(E1402*J1402,2)</f>
        <v>0</v>
      </c>
      <c r="L1402" s="239">
        <v>21</v>
      </c>
      <c r="M1402" s="239">
        <f>G1402*(1+L1402/100)</f>
        <v>0</v>
      </c>
      <c r="N1402" s="239">
        <v>0</v>
      </c>
      <c r="O1402" s="239">
        <f>ROUND(E1402*N1402,2)</f>
        <v>0</v>
      </c>
      <c r="P1402" s="239">
        <v>0</v>
      </c>
      <c r="Q1402" s="239">
        <f>ROUND(E1402*P1402,2)</f>
        <v>0</v>
      </c>
      <c r="R1402" s="239"/>
      <c r="S1402" s="239" t="s">
        <v>374</v>
      </c>
      <c r="T1402" s="240" t="s">
        <v>375</v>
      </c>
      <c r="U1402" s="222">
        <v>0</v>
      </c>
      <c r="V1402" s="222">
        <f>ROUND(E1402*U1402,2)</f>
        <v>0</v>
      </c>
      <c r="W1402" s="222"/>
      <c r="X1402" s="222" t="s">
        <v>376</v>
      </c>
      <c r="Y1402" s="213"/>
      <c r="Z1402" s="213"/>
      <c r="AA1402" s="213"/>
      <c r="AB1402" s="213"/>
      <c r="AC1402" s="213"/>
      <c r="AD1402" s="213"/>
      <c r="AE1402" s="213"/>
      <c r="AF1402" s="213"/>
      <c r="AG1402" s="213" t="s">
        <v>377</v>
      </c>
      <c r="AH1402" s="213"/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ht="22.5" outlineLevel="1" x14ac:dyDescent="0.2">
      <c r="A1403" s="220"/>
      <c r="B1403" s="221"/>
      <c r="C1403" s="261" t="s">
        <v>1874</v>
      </c>
      <c r="D1403" s="259"/>
      <c r="E1403" s="260"/>
      <c r="F1403" s="222"/>
      <c r="G1403" s="222"/>
      <c r="H1403" s="222"/>
      <c r="I1403" s="222"/>
      <c r="J1403" s="222"/>
      <c r="K1403" s="222"/>
      <c r="L1403" s="222"/>
      <c r="M1403" s="222"/>
      <c r="N1403" s="222"/>
      <c r="O1403" s="222"/>
      <c r="P1403" s="222"/>
      <c r="Q1403" s="222"/>
      <c r="R1403" s="222"/>
      <c r="S1403" s="222"/>
      <c r="T1403" s="222"/>
      <c r="U1403" s="222"/>
      <c r="V1403" s="222"/>
      <c r="W1403" s="222"/>
      <c r="X1403" s="222"/>
      <c r="Y1403" s="213"/>
      <c r="Z1403" s="213"/>
      <c r="AA1403" s="213"/>
      <c r="AB1403" s="213"/>
      <c r="AC1403" s="213"/>
      <c r="AD1403" s="213"/>
      <c r="AE1403" s="213"/>
      <c r="AF1403" s="213"/>
      <c r="AG1403" s="213" t="s">
        <v>532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ht="22.5" outlineLevel="1" x14ac:dyDescent="0.2">
      <c r="A1404" s="220"/>
      <c r="B1404" s="221"/>
      <c r="C1404" s="261" t="s">
        <v>1910</v>
      </c>
      <c r="D1404" s="259"/>
      <c r="E1404" s="260"/>
      <c r="F1404" s="222"/>
      <c r="G1404" s="222"/>
      <c r="H1404" s="222"/>
      <c r="I1404" s="222"/>
      <c r="J1404" s="222"/>
      <c r="K1404" s="222"/>
      <c r="L1404" s="222"/>
      <c r="M1404" s="222"/>
      <c r="N1404" s="222"/>
      <c r="O1404" s="222"/>
      <c r="P1404" s="222"/>
      <c r="Q1404" s="222"/>
      <c r="R1404" s="222"/>
      <c r="S1404" s="222"/>
      <c r="T1404" s="222"/>
      <c r="U1404" s="222"/>
      <c r="V1404" s="222"/>
      <c r="W1404" s="222"/>
      <c r="X1404" s="222"/>
      <c r="Y1404" s="213"/>
      <c r="Z1404" s="213"/>
      <c r="AA1404" s="213"/>
      <c r="AB1404" s="213"/>
      <c r="AC1404" s="213"/>
      <c r="AD1404" s="213"/>
      <c r="AE1404" s="213"/>
      <c r="AF1404" s="213"/>
      <c r="AG1404" s="213" t="s">
        <v>532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1" x14ac:dyDescent="0.2">
      <c r="A1405" s="220"/>
      <c r="B1405" s="221"/>
      <c r="C1405" s="261" t="s">
        <v>3209</v>
      </c>
      <c r="D1405" s="259"/>
      <c r="E1405" s="260"/>
      <c r="F1405" s="222"/>
      <c r="G1405" s="222"/>
      <c r="H1405" s="222"/>
      <c r="I1405" s="222"/>
      <c r="J1405" s="222"/>
      <c r="K1405" s="222"/>
      <c r="L1405" s="222"/>
      <c r="M1405" s="222"/>
      <c r="N1405" s="222"/>
      <c r="O1405" s="222"/>
      <c r="P1405" s="222"/>
      <c r="Q1405" s="222"/>
      <c r="R1405" s="222"/>
      <c r="S1405" s="222"/>
      <c r="T1405" s="222"/>
      <c r="U1405" s="222"/>
      <c r="V1405" s="222"/>
      <c r="W1405" s="222"/>
      <c r="X1405" s="222"/>
      <c r="Y1405" s="213"/>
      <c r="Z1405" s="213"/>
      <c r="AA1405" s="213"/>
      <c r="AB1405" s="213"/>
      <c r="AC1405" s="213"/>
      <c r="AD1405" s="213"/>
      <c r="AE1405" s="213"/>
      <c r="AF1405" s="213"/>
      <c r="AG1405" s="213" t="s">
        <v>532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1" x14ac:dyDescent="0.2">
      <c r="A1406" s="220"/>
      <c r="B1406" s="221"/>
      <c r="C1406" s="261" t="s">
        <v>2943</v>
      </c>
      <c r="D1406" s="259"/>
      <c r="E1406" s="260"/>
      <c r="F1406" s="222"/>
      <c r="G1406" s="222"/>
      <c r="H1406" s="222"/>
      <c r="I1406" s="222"/>
      <c r="J1406" s="222"/>
      <c r="K1406" s="222"/>
      <c r="L1406" s="222"/>
      <c r="M1406" s="222"/>
      <c r="N1406" s="222"/>
      <c r="O1406" s="222"/>
      <c r="P1406" s="222"/>
      <c r="Q1406" s="222"/>
      <c r="R1406" s="222"/>
      <c r="S1406" s="222"/>
      <c r="T1406" s="222"/>
      <c r="U1406" s="222"/>
      <c r="V1406" s="222"/>
      <c r="W1406" s="222"/>
      <c r="X1406" s="222"/>
      <c r="Y1406" s="213"/>
      <c r="Z1406" s="213"/>
      <c r="AA1406" s="213"/>
      <c r="AB1406" s="213"/>
      <c r="AC1406" s="213"/>
      <c r="AD1406" s="213"/>
      <c r="AE1406" s="213"/>
      <c r="AF1406" s="213"/>
      <c r="AG1406" s="213" t="s">
        <v>532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1" x14ac:dyDescent="0.2">
      <c r="A1407" s="220"/>
      <c r="B1407" s="221"/>
      <c r="C1407" s="261" t="s">
        <v>63</v>
      </c>
      <c r="D1407" s="259"/>
      <c r="E1407" s="260">
        <v>2</v>
      </c>
      <c r="F1407" s="222"/>
      <c r="G1407" s="222"/>
      <c r="H1407" s="222"/>
      <c r="I1407" s="222"/>
      <c r="J1407" s="222"/>
      <c r="K1407" s="222"/>
      <c r="L1407" s="222"/>
      <c r="M1407" s="222"/>
      <c r="N1407" s="222"/>
      <c r="O1407" s="222"/>
      <c r="P1407" s="222"/>
      <c r="Q1407" s="222"/>
      <c r="R1407" s="222"/>
      <c r="S1407" s="222"/>
      <c r="T1407" s="222"/>
      <c r="U1407" s="222"/>
      <c r="V1407" s="222"/>
      <c r="W1407" s="222"/>
      <c r="X1407" s="222"/>
      <c r="Y1407" s="213"/>
      <c r="Z1407" s="213"/>
      <c r="AA1407" s="213"/>
      <c r="AB1407" s="213"/>
      <c r="AC1407" s="213"/>
      <c r="AD1407" s="213"/>
      <c r="AE1407" s="213"/>
      <c r="AF1407" s="213"/>
      <c r="AG1407" s="213" t="s">
        <v>532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ht="22.5" outlineLevel="1" x14ac:dyDescent="0.2">
      <c r="A1408" s="234">
        <v>358</v>
      </c>
      <c r="B1408" s="235" t="s">
        <v>3229</v>
      </c>
      <c r="C1408" s="253" t="s">
        <v>3230</v>
      </c>
      <c r="D1408" s="236" t="s">
        <v>901</v>
      </c>
      <c r="E1408" s="237">
        <v>1</v>
      </c>
      <c r="F1408" s="238"/>
      <c r="G1408" s="239">
        <f>ROUND(E1408*F1408,2)</f>
        <v>0</v>
      </c>
      <c r="H1408" s="238"/>
      <c r="I1408" s="239">
        <f>ROUND(E1408*H1408,2)</f>
        <v>0</v>
      </c>
      <c r="J1408" s="238"/>
      <c r="K1408" s="239">
        <f>ROUND(E1408*J1408,2)</f>
        <v>0</v>
      </c>
      <c r="L1408" s="239">
        <v>21</v>
      </c>
      <c r="M1408" s="239">
        <f>G1408*(1+L1408/100)</f>
        <v>0</v>
      </c>
      <c r="N1408" s="239">
        <v>0</v>
      </c>
      <c r="O1408" s="239">
        <f>ROUND(E1408*N1408,2)</f>
        <v>0</v>
      </c>
      <c r="P1408" s="239">
        <v>0</v>
      </c>
      <c r="Q1408" s="239">
        <f>ROUND(E1408*P1408,2)</f>
        <v>0</v>
      </c>
      <c r="R1408" s="239"/>
      <c r="S1408" s="239" t="s">
        <v>374</v>
      </c>
      <c r="T1408" s="240" t="s">
        <v>375</v>
      </c>
      <c r="U1408" s="222">
        <v>0</v>
      </c>
      <c r="V1408" s="222">
        <f>ROUND(E1408*U1408,2)</f>
        <v>0</v>
      </c>
      <c r="W1408" s="222"/>
      <c r="X1408" s="222" t="s">
        <v>376</v>
      </c>
      <c r="Y1408" s="213"/>
      <c r="Z1408" s="213"/>
      <c r="AA1408" s="213"/>
      <c r="AB1408" s="213"/>
      <c r="AC1408" s="213"/>
      <c r="AD1408" s="213"/>
      <c r="AE1408" s="213"/>
      <c r="AF1408" s="213"/>
      <c r="AG1408" s="213" t="s">
        <v>377</v>
      </c>
      <c r="AH1408" s="213"/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ht="22.5" outlineLevel="1" x14ac:dyDescent="0.2">
      <c r="A1409" s="220"/>
      <c r="B1409" s="221"/>
      <c r="C1409" s="261" t="s">
        <v>1874</v>
      </c>
      <c r="D1409" s="259"/>
      <c r="E1409" s="260"/>
      <c r="F1409" s="222"/>
      <c r="G1409" s="222"/>
      <c r="H1409" s="222"/>
      <c r="I1409" s="222"/>
      <c r="J1409" s="222"/>
      <c r="K1409" s="222"/>
      <c r="L1409" s="222"/>
      <c r="M1409" s="222"/>
      <c r="N1409" s="222"/>
      <c r="O1409" s="222"/>
      <c r="P1409" s="222"/>
      <c r="Q1409" s="222"/>
      <c r="R1409" s="222"/>
      <c r="S1409" s="222"/>
      <c r="T1409" s="222"/>
      <c r="U1409" s="222"/>
      <c r="V1409" s="222"/>
      <c r="W1409" s="222"/>
      <c r="X1409" s="222"/>
      <c r="Y1409" s="213"/>
      <c r="Z1409" s="213"/>
      <c r="AA1409" s="213"/>
      <c r="AB1409" s="213"/>
      <c r="AC1409" s="213"/>
      <c r="AD1409" s="213"/>
      <c r="AE1409" s="213"/>
      <c r="AF1409" s="213"/>
      <c r="AG1409" s="213" t="s">
        <v>532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ht="22.5" outlineLevel="1" x14ac:dyDescent="0.2">
      <c r="A1410" s="220"/>
      <c r="B1410" s="221"/>
      <c r="C1410" s="261" t="s">
        <v>1910</v>
      </c>
      <c r="D1410" s="259"/>
      <c r="E1410" s="260"/>
      <c r="F1410" s="222"/>
      <c r="G1410" s="222"/>
      <c r="H1410" s="222"/>
      <c r="I1410" s="222"/>
      <c r="J1410" s="222"/>
      <c r="K1410" s="222"/>
      <c r="L1410" s="222"/>
      <c r="M1410" s="222"/>
      <c r="N1410" s="222"/>
      <c r="O1410" s="222"/>
      <c r="P1410" s="222"/>
      <c r="Q1410" s="222"/>
      <c r="R1410" s="222"/>
      <c r="S1410" s="222"/>
      <c r="T1410" s="222"/>
      <c r="U1410" s="222"/>
      <c r="V1410" s="222"/>
      <c r="W1410" s="222"/>
      <c r="X1410" s="222"/>
      <c r="Y1410" s="213"/>
      <c r="Z1410" s="213"/>
      <c r="AA1410" s="213"/>
      <c r="AB1410" s="213"/>
      <c r="AC1410" s="213"/>
      <c r="AD1410" s="213"/>
      <c r="AE1410" s="213"/>
      <c r="AF1410" s="213"/>
      <c r="AG1410" s="213" t="s">
        <v>532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outlineLevel="1" x14ac:dyDescent="0.2">
      <c r="A1411" s="220"/>
      <c r="B1411" s="221"/>
      <c r="C1411" s="261" t="s">
        <v>3209</v>
      </c>
      <c r="D1411" s="259"/>
      <c r="E1411" s="260"/>
      <c r="F1411" s="222"/>
      <c r="G1411" s="222"/>
      <c r="H1411" s="222"/>
      <c r="I1411" s="222"/>
      <c r="J1411" s="222"/>
      <c r="K1411" s="222"/>
      <c r="L1411" s="222"/>
      <c r="M1411" s="222"/>
      <c r="N1411" s="222"/>
      <c r="O1411" s="222"/>
      <c r="P1411" s="222"/>
      <c r="Q1411" s="222"/>
      <c r="R1411" s="222"/>
      <c r="S1411" s="222"/>
      <c r="T1411" s="222"/>
      <c r="U1411" s="222"/>
      <c r="V1411" s="222"/>
      <c r="W1411" s="222"/>
      <c r="X1411" s="222"/>
      <c r="Y1411" s="213"/>
      <c r="Z1411" s="213"/>
      <c r="AA1411" s="213"/>
      <c r="AB1411" s="213"/>
      <c r="AC1411" s="213"/>
      <c r="AD1411" s="213"/>
      <c r="AE1411" s="213"/>
      <c r="AF1411" s="213"/>
      <c r="AG1411" s="213" t="s">
        <v>532</v>
      </c>
      <c r="AH1411" s="213">
        <v>0</v>
      </c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1" x14ac:dyDescent="0.2">
      <c r="A1412" s="220"/>
      <c r="B1412" s="221"/>
      <c r="C1412" s="261" t="s">
        <v>2953</v>
      </c>
      <c r="D1412" s="259"/>
      <c r="E1412" s="260"/>
      <c r="F1412" s="222"/>
      <c r="G1412" s="222"/>
      <c r="H1412" s="222"/>
      <c r="I1412" s="222"/>
      <c r="J1412" s="222"/>
      <c r="K1412" s="222"/>
      <c r="L1412" s="222"/>
      <c r="M1412" s="222"/>
      <c r="N1412" s="222"/>
      <c r="O1412" s="222"/>
      <c r="P1412" s="222"/>
      <c r="Q1412" s="222"/>
      <c r="R1412" s="222"/>
      <c r="S1412" s="222"/>
      <c r="T1412" s="222"/>
      <c r="U1412" s="222"/>
      <c r="V1412" s="222"/>
      <c r="W1412" s="222"/>
      <c r="X1412" s="222"/>
      <c r="Y1412" s="213"/>
      <c r="Z1412" s="213"/>
      <c r="AA1412" s="213"/>
      <c r="AB1412" s="213"/>
      <c r="AC1412" s="213"/>
      <c r="AD1412" s="213"/>
      <c r="AE1412" s="213"/>
      <c r="AF1412" s="213"/>
      <c r="AG1412" s="213" t="s">
        <v>532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1" x14ac:dyDescent="0.2">
      <c r="A1413" s="220"/>
      <c r="B1413" s="221"/>
      <c r="C1413" s="261" t="s">
        <v>244</v>
      </c>
      <c r="D1413" s="259"/>
      <c r="E1413" s="260">
        <v>1</v>
      </c>
      <c r="F1413" s="222"/>
      <c r="G1413" s="222"/>
      <c r="H1413" s="222"/>
      <c r="I1413" s="222"/>
      <c r="J1413" s="222"/>
      <c r="K1413" s="222"/>
      <c r="L1413" s="222"/>
      <c r="M1413" s="222"/>
      <c r="N1413" s="222"/>
      <c r="O1413" s="222"/>
      <c r="P1413" s="222"/>
      <c r="Q1413" s="222"/>
      <c r="R1413" s="222"/>
      <c r="S1413" s="222"/>
      <c r="T1413" s="222"/>
      <c r="U1413" s="222"/>
      <c r="V1413" s="222"/>
      <c r="W1413" s="222"/>
      <c r="X1413" s="222"/>
      <c r="Y1413" s="213"/>
      <c r="Z1413" s="213"/>
      <c r="AA1413" s="213"/>
      <c r="AB1413" s="213"/>
      <c r="AC1413" s="213"/>
      <c r="AD1413" s="213"/>
      <c r="AE1413" s="213"/>
      <c r="AF1413" s="213"/>
      <c r="AG1413" s="213" t="s">
        <v>532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ht="22.5" outlineLevel="1" x14ac:dyDescent="0.2">
      <c r="A1414" s="234">
        <v>359</v>
      </c>
      <c r="B1414" s="235" t="s">
        <v>3231</v>
      </c>
      <c r="C1414" s="253" t="s">
        <v>3232</v>
      </c>
      <c r="D1414" s="236" t="s">
        <v>901</v>
      </c>
      <c r="E1414" s="237">
        <v>1</v>
      </c>
      <c r="F1414" s="238"/>
      <c r="G1414" s="239">
        <f>ROUND(E1414*F1414,2)</f>
        <v>0</v>
      </c>
      <c r="H1414" s="238"/>
      <c r="I1414" s="239">
        <f>ROUND(E1414*H1414,2)</f>
        <v>0</v>
      </c>
      <c r="J1414" s="238"/>
      <c r="K1414" s="239">
        <f>ROUND(E1414*J1414,2)</f>
        <v>0</v>
      </c>
      <c r="L1414" s="239">
        <v>21</v>
      </c>
      <c r="M1414" s="239">
        <f>G1414*(1+L1414/100)</f>
        <v>0</v>
      </c>
      <c r="N1414" s="239">
        <v>0</v>
      </c>
      <c r="O1414" s="239">
        <f>ROUND(E1414*N1414,2)</f>
        <v>0</v>
      </c>
      <c r="P1414" s="239">
        <v>0</v>
      </c>
      <c r="Q1414" s="239">
        <f>ROUND(E1414*P1414,2)</f>
        <v>0</v>
      </c>
      <c r="R1414" s="239"/>
      <c r="S1414" s="239" t="s">
        <v>374</v>
      </c>
      <c r="T1414" s="240" t="s">
        <v>375</v>
      </c>
      <c r="U1414" s="222">
        <v>0</v>
      </c>
      <c r="V1414" s="222">
        <f>ROUND(E1414*U1414,2)</f>
        <v>0</v>
      </c>
      <c r="W1414" s="222"/>
      <c r="X1414" s="222" t="s">
        <v>376</v>
      </c>
      <c r="Y1414" s="213"/>
      <c r="Z1414" s="213"/>
      <c r="AA1414" s="213"/>
      <c r="AB1414" s="213"/>
      <c r="AC1414" s="213"/>
      <c r="AD1414" s="213"/>
      <c r="AE1414" s="213"/>
      <c r="AF1414" s="213"/>
      <c r="AG1414" s="213" t="s">
        <v>377</v>
      </c>
      <c r="AH1414" s="213"/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ht="22.5" outlineLevel="1" x14ac:dyDescent="0.2">
      <c r="A1415" s="220"/>
      <c r="B1415" s="221"/>
      <c r="C1415" s="261" t="s">
        <v>1874</v>
      </c>
      <c r="D1415" s="259"/>
      <c r="E1415" s="260"/>
      <c r="F1415" s="222"/>
      <c r="G1415" s="222"/>
      <c r="H1415" s="222"/>
      <c r="I1415" s="222"/>
      <c r="J1415" s="222"/>
      <c r="K1415" s="222"/>
      <c r="L1415" s="222"/>
      <c r="M1415" s="222"/>
      <c r="N1415" s="222"/>
      <c r="O1415" s="222"/>
      <c r="P1415" s="222"/>
      <c r="Q1415" s="222"/>
      <c r="R1415" s="222"/>
      <c r="S1415" s="222"/>
      <c r="T1415" s="222"/>
      <c r="U1415" s="222"/>
      <c r="V1415" s="222"/>
      <c r="W1415" s="222"/>
      <c r="X1415" s="222"/>
      <c r="Y1415" s="213"/>
      <c r="Z1415" s="213"/>
      <c r="AA1415" s="213"/>
      <c r="AB1415" s="213"/>
      <c r="AC1415" s="213"/>
      <c r="AD1415" s="213"/>
      <c r="AE1415" s="213"/>
      <c r="AF1415" s="213"/>
      <c r="AG1415" s="213" t="s">
        <v>532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ht="22.5" outlineLevel="1" x14ac:dyDescent="0.2">
      <c r="A1416" s="220"/>
      <c r="B1416" s="221"/>
      <c r="C1416" s="261" t="s">
        <v>1910</v>
      </c>
      <c r="D1416" s="259"/>
      <c r="E1416" s="260"/>
      <c r="F1416" s="222"/>
      <c r="G1416" s="222"/>
      <c r="H1416" s="222"/>
      <c r="I1416" s="222"/>
      <c r="J1416" s="222"/>
      <c r="K1416" s="222"/>
      <c r="L1416" s="222"/>
      <c r="M1416" s="222"/>
      <c r="N1416" s="222"/>
      <c r="O1416" s="222"/>
      <c r="P1416" s="222"/>
      <c r="Q1416" s="222"/>
      <c r="R1416" s="222"/>
      <c r="S1416" s="222"/>
      <c r="T1416" s="222"/>
      <c r="U1416" s="222"/>
      <c r="V1416" s="222"/>
      <c r="W1416" s="222"/>
      <c r="X1416" s="222"/>
      <c r="Y1416" s="213"/>
      <c r="Z1416" s="213"/>
      <c r="AA1416" s="213"/>
      <c r="AB1416" s="213"/>
      <c r="AC1416" s="213"/>
      <c r="AD1416" s="213"/>
      <c r="AE1416" s="213"/>
      <c r="AF1416" s="213"/>
      <c r="AG1416" s="213" t="s">
        <v>532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1" x14ac:dyDescent="0.2">
      <c r="A1417" s="220"/>
      <c r="B1417" s="221"/>
      <c r="C1417" s="261" t="s">
        <v>3209</v>
      </c>
      <c r="D1417" s="259"/>
      <c r="E1417" s="260"/>
      <c r="F1417" s="222"/>
      <c r="G1417" s="222"/>
      <c r="H1417" s="222"/>
      <c r="I1417" s="222"/>
      <c r="J1417" s="222"/>
      <c r="K1417" s="222"/>
      <c r="L1417" s="222"/>
      <c r="M1417" s="222"/>
      <c r="N1417" s="222"/>
      <c r="O1417" s="222"/>
      <c r="P1417" s="222"/>
      <c r="Q1417" s="222"/>
      <c r="R1417" s="222"/>
      <c r="S1417" s="222"/>
      <c r="T1417" s="222"/>
      <c r="U1417" s="222"/>
      <c r="V1417" s="222"/>
      <c r="W1417" s="222"/>
      <c r="X1417" s="222"/>
      <c r="Y1417" s="213"/>
      <c r="Z1417" s="213"/>
      <c r="AA1417" s="213"/>
      <c r="AB1417" s="213"/>
      <c r="AC1417" s="213"/>
      <c r="AD1417" s="213"/>
      <c r="AE1417" s="213"/>
      <c r="AF1417" s="213"/>
      <c r="AG1417" s="213" t="s">
        <v>532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1" x14ac:dyDescent="0.2">
      <c r="A1418" s="220"/>
      <c r="B1418" s="221"/>
      <c r="C1418" s="261" t="s">
        <v>2953</v>
      </c>
      <c r="D1418" s="259"/>
      <c r="E1418" s="260"/>
      <c r="F1418" s="222"/>
      <c r="G1418" s="222"/>
      <c r="H1418" s="222"/>
      <c r="I1418" s="222"/>
      <c r="J1418" s="222"/>
      <c r="K1418" s="222"/>
      <c r="L1418" s="222"/>
      <c r="M1418" s="222"/>
      <c r="N1418" s="222"/>
      <c r="O1418" s="222"/>
      <c r="P1418" s="222"/>
      <c r="Q1418" s="222"/>
      <c r="R1418" s="222"/>
      <c r="S1418" s="222"/>
      <c r="T1418" s="222"/>
      <c r="U1418" s="222"/>
      <c r="V1418" s="222"/>
      <c r="W1418" s="222"/>
      <c r="X1418" s="222"/>
      <c r="Y1418" s="213"/>
      <c r="Z1418" s="213"/>
      <c r="AA1418" s="213"/>
      <c r="AB1418" s="213"/>
      <c r="AC1418" s="213"/>
      <c r="AD1418" s="213"/>
      <c r="AE1418" s="213"/>
      <c r="AF1418" s="213"/>
      <c r="AG1418" s="213" t="s">
        <v>532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outlineLevel="1" x14ac:dyDescent="0.2">
      <c r="A1419" s="220"/>
      <c r="B1419" s="221"/>
      <c r="C1419" s="261" t="s">
        <v>244</v>
      </c>
      <c r="D1419" s="259"/>
      <c r="E1419" s="260">
        <v>1</v>
      </c>
      <c r="F1419" s="222"/>
      <c r="G1419" s="222"/>
      <c r="H1419" s="222"/>
      <c r="I1419" s="222"/>
      <c r="J1419" s="222"/>
      <c r="K1419" s="222"/>
      <c r="L1419" s="222"/>
      <c r="M1419" s="222"/>
      <c r="N1419" s="222"/>
      <c r="O1419" s="222"/>
      <c r="P1419" s="222"/>
      <c r="Q1419" s="222"/>
      <c r="R1419" s="222"/>
      <c r="S1419" s="222"/>
      <c r="T1419" s="222"/>
      <c r="U1419" s="222"/>
      <c r="V1419" s="222"/>
      <c r="W1419" s="222"/>
      <c r="X1419" s="222"/>
      <c r="Y1419" s="213"/>
      <c r="Z1419" s="213"/>
      <c r="AA1419" s="213"/>
      <c r="AB1419" s="213"/>
      <c r="AC1419" s="213"/>
      <c r="AD1419" s="213"/>
      <c r="AE1419" s="213"/>
      <c r="AF1419" s="213"/>
      <c r="AG1419" s="213" t="s">
        <v>532</v>
      </c>
      <c r="AH1419" s="213">
        <v>0</v>
      </c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ht="22.5" outlineLevel="1" x14ac:dyDescent="0.2">
      <c r="A1420" s="234">
        <v>360</v>
      </c>
      <c r="B1420" s="235" t="s">
        <v>3233</v>
      </c>
      <c r="C1420" s="253" t="s">
        <v>3234</v>
      </c>
      <c r="D1420" s="236" t="s">
        <v>901</v>
      </c>
      <c r="E1420" s="237">
        <v>1</v>
      </c>
      <c r="F1420" s="238"/>
      <c r="G1420" s="239">
        <f>ROUND(E1420*F1420,2)</f>
        <v>0</v>
      </c>
      <c r="H1420" s="238"/>
      <c r="I1420" s="239">
        <f>ROUND(E1420*H1420,2)</f>
        <v>0</v>
      </c>
      <c r="J1420" s="238"/>
      <c r="K1420" s="239">
        <f>ROUND(E1420*J1420,2)</f>
        <v>0</v>
      </c>
      <c r="L1420" s="239">
        <v>21</v>
      </c>
      <c r="M1420" s="239">
        <f>G1420*(1+L1420/100)</f>
        <v>0</v>
      </c>
      <c r="N1420" s="239">
        <v>0</v>
      </c>
      <c r="O1420" s="239">
        <f>ROUND(E1420*N1420,2)</f>
        <v>0</v>
      </c>
      <c r="P1420" s="239">
        <v>0</v>
      </c>
      <c r="Q1420" s="239">
        <f>ROUND(E1420*P1420,2)</f>
        <v>0</v>
      </c>
      <c r="R1420" s="239"/>
      <c r="S1420" s="239" t="s">
        <v>374</v>
      </c>
      <c r="T1420" s="240" t="s">
        <v>375</v>
      </c>
      <c r="U1420" s="222">
        <v>0</v>
      </c>
      <c r="V1420" s="222">
        <f>ROUND(E1420*U1420,2)</f>
        <v>0</v>
      </c>
      <c r="W1420" s="222"/>
      <c r="X1420" s="222" t="s">
        <v>376</v>
      </c>
      <c r="Y1420" s="213"/>
      <c r="Z1420" s="213"/>
      <c r="AA1420" s="213"/>
      <c r="AB1420" s="213"/>
      <c r="AC1420" s="213"/>
      <c r="AD1420" s="213"/>
      <c r="AE1420" s="213"/>
      <c r="AF1420" s="213"/>
      <c r="AG1420" s="213" t="s">
        <v>377</v>
      </c>
      <c r="AH1420" s="213"/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ht="22.5" outlineLevel="1" x14ac:dyDescent="0.2">
      <c r="A1421" s="220"/>
      <c r="B1421" s="221"/>
      <c r="C1421" s="261" t="s">
        <v>1874</v>
      </c>
      <c r="D1421" s="259"/>
      <c r="E1421" s="260"/>
      <c r="F1421" s="222"/>
      <c r="G1421" s="222"/>
      <c r="H1421" s="222"/>
      <c r="I1421" s="222"/>
      <c r="J1421" s="222"/>
      <c r="K1421" s="222"/>
      <c r="L1421" s="222"/>
      <c r="M1421" s="222"/>
      <c r="N1421" s="222"/>
      <c r="O1421" s="222"/>
      <c r="P1421" s="222"/>
      <c r="Q1421" s="222"/>
      <c r="R1421" s="222"/>
      <c r="S1421" s="222"/>
      <c r="T1421" s="222"/>
      <c r="U1421" s="222"/>
      <c r="V1421" s="222"/>
      <c r="W1421" s="222"/>
      <c r="X1421" s="222"/>
      <c r="Y1421" s="213"/>
      <c r="Z1421" s="213"/>
      <c r="AA1421" s="213"/>
      <c r="AB1421" s="213"/>
      <c r="AC1421" s="213"/>
      <c r="AD1421" s="213"/>
      <c r="AE1421" s="213"/>
      <c r="AF1421" s="213"/>
      <c r="AG1421" s="213" t="s">
        <v>532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ht="22.5" outlineLevel="1" x14ac:dyDescent="0.2">
      <c r="A1422" s="220"/>
      <c r="B1422" s="221"/>
      <c r="C1422" s="261" t="s">
        <v>1910</v>
      </c>
      <c r="D1422" s="259"/>
      <c r="E1422" s="260"/>
      <c r="F1422" s="222"/>
      <c r="G1422" s="222"/>
      <c r="H1422" s="222"/>
      <c r="I1422" s="222"/>
      <c r="J1422" s="222"/>
      <c r="K1422" s="222"/>
      <c r="L1422" s="222"/>
      <c r="M1422" s="222"/>
      <c r="N1422" s="222"/>
      <c r="O1422" s="222"/>
      <c r="P1422" s="222"/>
      <c r="Q1422" s="222"/>
      <c r="R1422" s="222"/>
      <c r="S1422" s="222"/>
      <c r="T1422" s="222"/>
      <c r="U1422" s="222"/>
      <c r="V1422" s="222"/>
      <c r="W1422" s="222"/>
      <c r="X1422" s="222"/>
      <c r="Y1422" s="213"/>
      <c r="Z1422" s="213"/>
      <c r="AA1422" s="213"/>
      <c r="AB1422" s="213"/>
      <c r="AC1422" s="213"/>
      <c r="AD1422" s="213"/>
      <c r="AE1422" s="213"/>
      <c r="AF1422" s="213"/>
      <c r="AG1422" s="213" t="s">
        <v>532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1" x14ac:dyDescent="0.2">
      <c r="A1423" s="220"/>
      <c r="B1423" s="221"/>
      <c r="C1423" s="261" t="s">
        <v>3209</v>
      </c>
      <c r="D1423" s="259"/>
      <c r="E1423" s="260"/>
      <c r="F1423" s="222"/>
      <c r="G1423" s="222"/>
      <c r="H1423" s="222"/>
      <c r="I1423" s="222"/>
      <c r="J1423" s="222"/>
      <c r="K1423" s="222"/>
      <c r="L1423" s="222"/>
      <c r="M1423" s="222"/>
      <c r="N1423" s="222"/>
      <c r="O1423" s="222"/>
      <c r="P1423" s="222"/>
      <c r="Q1423" s="222"/>
      <c r="R1423" s="222"/>
      <c r="S1423" s="222"/>
      <c r="T1423" s="222"/>
      <c r="U1423" s="222"/>
      <c r="V1423" s="222"/>
      <c r="W1423" s="222"/>
      <c r="X1423" s="222"/>
      <c r="Y1423" s="213"/>
      <c r="Z1423" s="213"/>
      <c r="AA1423" s="213"/>
      <c r="AB1423" s="213"/>
      <c r="AC1423" s="213"/>
      <c r="AD1423" s="213"/>
      <c r="AE1423" s="213"/>
      <c r="AF1423" s="213"/>
      <c r="AG1423" s="213" t="s">
        <v>532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1" x14ac:dyDescent="0.2">
      <c r="A1424" s="220"/>
      <c r="B1424" s="221"/>
      <c r="C1424" s="261" t="s">
        <v>2953</v>
      </c>
      <c r="D1424" s="259"/>
      <c r="E1424" s="260"/>
      <c r="F1424" s="222"/>
      <c r="G1424" s="222"/>
      <c r="H1424" s="222"/>
      <c r="I1424" s="222"/>
      <c r="J1424" s="222"/>
      <c r="K1424" s="222"/>
      <c r="L1424" s="222"/>
      <c r="M1424" s="222"/>
      <c r="N1424" s="222"/>
      <c r="O1424" s="222"/>
      <c r="P1424" s="222"/>
      <c r="Q1424" s="222"/>
      <c r="R1424" s="222"/>
      <c r="S1424" s="222"/>
      <c r="T1424" s="222"/>
      <c r="U1424" s="222"/>
      <c r="V1424" s="222"/>
      <c r="W1424" s="222"/>
      <c r="X1424" s="222"/>
      <c r="Y1424" s="213"/>
      <c r="Z1424" s="213"/>
      <c r="AA1424" s="213"/>
      <c r="AB1424" s="213"/>
      <c r="AC1424" s="213"/>
      <c r="AD1424" s="213"/>
      <c r="AE1424" s="213"/>
      <c r="AF1424" s="213"/>
      <c r="AG1424" s="213" t="s">
        <v>532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1" x14ac:dyDescent="0.2">
      <c r="A1425" s="220"/>
      <c r="B1425" s="221"/>
      <c r="C1425" s="261" t="s">
        <v>244</v>
      </c>
      <c r="D1425" s="259"/>
      <c r="E1425" s="260">
        <v>1</v>
      </c>
      <c r="F1425" s="222"/>
      <c r="G1425" s="222"/>
      <c r="H1425" s="222"/>
      <c r="I1425" s="222"/>
      <c r="J1425" s="222"/>
      <c r="K1425" s="222"/>
      <c r="L1425" s="222"/>
      <c r="M1425" s="222"/>
      <c r="N1425" s="222"/>
      <c r="O1425" s="222"/>
      <c r="P1425" s="222"/>
      <c r="Q1425" s="222"/>
      <c r="R1425" s="222"/>
      <c r="S1425" s="222"/>
      <c r="T1425" s="222"/>
      <c r="U1425" s="222"/>
      <c r="V1425" s="222"/>
      <c r="W1425" s="222"/>
      <c r="X1425" s="222"/>
      <c r="Y1425" s="213"/>
      <c r="Z1425" s="213"/>
      <c r="AA1425" s="213"/>
      <c r="AB1425" s="213"/>
      <c r="AC1425" s="213"/>
      <c r="AD1425" s="213"/>
      <c r="AE1425" s="213"/>
      <c r="AF1425" s="213"/>
      <c r="AG1425" s="213" t="s">
        <v>532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ht="22.5" outlineLevel="1" x14ac:dyDescent="0.2">
      <c r="A1426" s="234">
        <v>361</v>
      </c>
      <c r="B1426" s="235" t="s">
        <v>3235</v>
      </c>
      <c r="C1426" s="253" t="s">
        <v>3236</v>
      </c>
      <c r="D1426" s="236" t="s">
        <v>901</v>
      </c>
      <c r="E1426" s="237">
        <v>4</v>
      </c>
      <c r="F1426" s="238"/>
      <c r="G1426" s="239">
        <f>ROUND(E1426*F1426,2)</f>
        <v>0</v>
      </c>
      <c r="H1426" s="238"/>
      <c r="I1426" s="239">
        <f>ROUND(E1426*H1426,2)</f>
        <v>0</v>
      </c>
      <c r="J1426" s="238"/>
      <c r="K1426" s="239">
        <f>ROUND(E1426*J1426,2)</f>
        <v>0</v>
      </c>
      <c r="L1426" s="239">
        <v>21</v>
      </c>
      <c r="M1426" s="239">
        <f>G1426*(1+L1426/100)</f>
        <v>0</v>
      </c>
      <c r="N1426" s="239">
        <v>0</v>
      </c>
      <c r="O1426" s="239">
        <f>ROUND(E1426*N1426,2)</f>
        <v>0</v>
      </c>
      <c r="P1426" s="239">
        <v>0</v>
      </c>
      <c r="Q1426" s="239">
        <f>ROUND(E1426*P1426,2)</f>
        <v>0</v>
      </c>
      <c r="R1426" s="239"/>
      <c r="S1426" s="239" t="s">
        <v>374</v>
      </c>
      <c r="T1426" s="240" t="s">
        <v>375</v>
      </c>
      <c r="U1426" s="222">
        <v>0</v>
      </c>
      <c r="V1426" s="222">
        <f>ROUND(E1426*U1426,2)</f>
        <v>0</v>
      </c>
      <c r="W1426" s="222"/>
      <c r="X1426" s="222" t="s">
        <v>376</v>
      </c>
      <c r="Y1426" s="213"/>
      <c r="Z1426" s="213"/>
      <c r="AA1426" s="213"/>
      <c r="AB1426" s="213"/>
      <c r="AC1426" s="213"/>
      <c r="AD1426" s="213"/>
      <c r="AE1426" s="213"/>
      <c r="AF1426" s="213"/>
      <c r="AG1426" s="213" t="s">
        <v>377</v>
      </c>
      <c r="AH1426" s="213"/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ht="22.5" outlineLevel="1" x14ac:dyDescent="0.2">
      <c r="A1427" s="220"/>
      <c r="B1427" s="221"/>
      <c r="C1427" s="261" t="s">
        <v>1874</v>
      </c>
      <c r="D1427" s="259"/>
      <c r="E1427" s="260"/>
      <c r="F1427" s="222"/>
      <c r="G1427" s="222"/>
      <c r="H1427" s="222"/>
      <c r="I1427" s="222"/>
      <c r="J1427" s="222"/>
      <c r="K1427" s="222"/>
      <c r="L1427" s="222"/>
      <c r="M1427" s="222"/>
      <c r="N1427" s="222"/>
      <c r="O1427" s="222"/>
      <c r="P1427" s="222"/>
      <c r="Q1427" s="222"/>
      <c r="R1427" s="222"/>
      <c r="S1427" s="222"/>
      <c r="T1427" s="222"/>
      <c r="U1427" s="222"/>
      <c r="V1427" s="222"/>
      <c r="W1427" s="222"/>
      <c r="X1427" s="222"/>
      <c r="Y1427" s="213"/>
      <c r="Z1427" s="213"/>
      <c r="AA1427" s="213"/>
      <c r="AB1427" s="213"/>
      <c r="AC1427" s="213"/>
      <c r="AD1427" s="213"/>
      <c r="AE1427" s="213"/>
      <c r="AF1427" s="213"/>
      <c r="AG1427" s="213" t="s">
        <v>532</v>
      </c>
      <c r="AH1427" s="213">
        <v>0</v>
      </c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ht="22.5" outlineLevel="1" x14ac:dyDescent="0.2">
      <c r="A1428" s="220"/>
      <c r="B1428" s="221"/>
      <c r="C1428" s="261" t="s">
        <v>1910</v>
      </c>
      <c r="D1428" s="259"/>
      <c r="E1428" s="260"/>
      <c r="F1428" s="222"/>
      <c r="G1428" s="222"/>
      <c r="H1428" s="222"/>
      <c r="I1428" s="222"/>
      <c r="J1428" s="222"/>
      <c r="K1428" s="222"/>
      <c r="L1428" s="222"/>
      <c r="M1428" s="222"/>
      <c r="N1428" s="222"/>
      <c r="O1428" s="222"/>
      <c r="P1428" s="222"/>
      <c r="Q1428" s="222"/>
      <c r="R1428" s="222"/>
      <c r="S1428" s="222"/>
      <c r="T1428" s="222"/>
      <c r="U1428" s="222"/>
      <c r="V1428" s="222"/>
      <c r="W1428" s="222"/>
      <c r="X1428" s="222"/>
      <c r="Y1428" s="213"/>
      <c r="Z1428" s="213"/>
      <c r="AA1428" s="213"/>
      <c r="AB1428" s="213"/>
      <c r="AC1428" s="213"/>
      <c r="AD1428" s="213"/>
      <c r="AE1428" s="213"/>
      <c r="AF1428" s="213"/>
      <c r="AG1428" s="213" t="s">
        <v>532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1" x14ac:dyDescent="0.2">
      <c r="A1429" s="220"/>
      <c r="B1429" s="221"/>
      <c r="C1429" s="261" t="s">
        <v>3209</v>
      </c>
      <c r="D1429" s="259"/>
      <c r="E1429" s="260"/>
      <c r="F1429" s="222"/>
      <c r="G1429" s="222"/>
      <c r="H1429" s="222"/>
      <c r="I1429" s="222"/>
      <c r="J1429" s="222"/>
      <c r="K1429" s="222"/>
      <c r="L1429" s="222"/>
      <c r="M1429" s="222"/>
      <c r="N1429" s="222"/>
      <c r="O1429" s="222"/>
      <c r="P1429" s="222"/>
      <c r="Q1429" s="222"/>
      <c r="R1429" s="222"/>
      <c r="S1429" s="222"/>
      <c r="T1429" s="222"/>
      <c r="U1429" s="222"/>
      <c r="V1429" s="222"/>
      <c r="W1429" s="222"/>
      <c r="X1429" s="222"/>
      <c r="Y1429" s="213"/>
      <c r="Z1429" s="213"/>
      <c r="AA1429" s="213"/>
      <c r="AB1429" s="213"/>
      <c r="AC1429" s="213"/>
      <c r="AD1429" s="213"/>
      <c r="AE1429" s="213"/>
      <c r="AF1429" s="213"/>
      <c r="AG1429" s="213" t="s">
        <v>532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1" x14ac:dyDescent="0.2">
      <c r="A1430" s="220"/>
      <c r="B1430" s="221"/>
      <c r="C1430" s="261" t="s">
        <v>2946</v>
      </c>
      <c r="D1430" s="259"/>
      <c r="E1430" s="260"/>
      <c r="F1430" s="222"/>
      <c r="G1430" s="222"/>
      <c r="H1430" s="222"/>
      <c r="I1430" s="222"/>
      <c r="J1430" s="222"/>
      <c r="K1430" s="222"/>
      <c r="L1430" s="222"/>
      <c r="M1430" s="222"/>
      <c r="N1430" s="222"/>
      <c r="O1430" s="222"/>
      <c r="P1430" s="222"/>
      <c r="Q1430" s="222"/>
      <c r="R1430" s="222"/>
      <c r="S1430" s="222"/>
      <c r="T1430" s="222"/>
      <c r="U1430" s="222"/>
      <c r="V1430" s="222"/>
      <c r="W1430" s="222"/>
      <c r="X1430" s="222"/>
      <c r="Y1430" s="213"/>
      <c r="Z1430" s="213"/>
      <c r="AA1430" s="213"/>
      <c r="AB1430" s="213"/>
      <c r="AC1430" s="213"/>
      <c r="AD1430" s="213"/>
      <c r="AE1430" s="213"/>
      <c r="AF1430" s="213"/>
      <c r="AG1430" s="213" t="s">
        <v>532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20"/>
      <c r="B1431" s="221"/>
      <c r="C1431" s="261" t="s">
        <v>250</v>
      </c>
      <c r="D1431" s="259"/>
      <c r="E1431" s="260">
        <v>4</v>
      </c>
      <c r="F1431" s="222"/>
      <c r="G1431" s="222"/>
      <c r="H1431" s="222"/>
      <c r="I1431" s="222"/>
      <c r="J1431" s="222"/>
      <c r="K1431" s="222"/>
      <c r="L1431" s="222"/>
      <c r="M1431" s="222"/>
      <c r="N1431" s="222"/>
      <c r="O1431" s="222"/>
      <c r="P1431" s="222"/>
      <c r="Q1431" s="222"/>
      <c r="R1431" s="222"/>
      <c r="S1431" s="222"/>
      <c r="T1431" s="222"/>
      <c r="U1431" s="222"/>
      <c r="V1431" s="222"/>
      <c r="W1431" s="222"/>
      <c r="X1431" s="222"/>
      <c r="Y1431" s="213"/>
      <c r="Z1431" s="213"/>
      <c r="AA1431" s="213"/>
      <c r="AB1431" s="213"/>
      <c r="AC1431" s="213"/>
      <c r="AD1431" s="213"/>
      <c r="AE1431" s="213"/>
      <c r="AF1431" s="213"/>
      <c r="AG1431" s="213" t="s">
        <v>532</v>
      </c>
      <c r="AH1431" s="213">
        <v>0</v>
      </c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ht="22.5" outlineLevel="1" x14ac:dyDescent="0.2">
      <c r="A1432" s="234">
        <v>362</v>
      </c>
      <c r="B1432" s="235" t="s">
        <v>3237</v>
      </c>
      <c r="C1432" s="253" t="s">
        <v>3238</v>
      </c>
      <c r="D1432" s="236" t="s">
        <v>901</v>
      </c>
      <c r="E1432" s="237">
        <v>11</v>
      </c>
      <c r="F1432" s="238"/>
      <c r="G1432" s="239">
        <f>ROUND(E1432*F1432,2)</f>
        <v>0</v>
      </c>
      <c r="H1432" s="238"/>
      <c r="I1432" s="239">
        <f>ROUND(E1432*H1432,2)</f>
        <v>0</v>
      </c>
      <c r="J1432" s="238"/>
      <c r="K1432" s="239">
        <f>ROUND(E1432*J1432,2)</f>
        <v>0</v>
      </c>
      <c r="L1432" s="239">
        <v>21</v>
      </c>
      <c r="M1432" s="239">
        <f>G1432*(1+L1432/100)</f>
        <v>0</v>
      </c>
      <c r="N1432" s="239">
        <v>0</v>
      </c>
      <c r="O1432" s="239">
        <f>ROUND(E1432*N1432,2)</f>
        <v>0</v>
      </c>
      <c r="P1432" s="239">
        <v>0</v>
      </c>
      <c r="Q1432" s="239">
        <f>ROUND(E1432*P1432,2)</f>
        <v>0</v>
      </c>
      <c r="R1432" s="239"/>
      <c r="S1432" s="239" t="s">
        <v>374</v>
      </c>
      <c r="T1432" s="240" t="s">
        <v>375</v>
      </c>
      <c r="U1432" s="222">
        <v>0</v>
      </c>
      <c r="V1432" s="222">
        <f>ROUND(E1432*U1432,2)</f>
        <v>0</v>
      </c>
      <c r="W1432" s="222"/>
      <c r="X1432" s="222" t="s">
        <v>376</v>
      </c>
      <c r="Y1432" s="213"/>
      <c r="Z1432" s="213"/>
      <c r="AA1432" s="213"/>
      <c r="AB1432" s="213"/>
      <c r="AC1432" s="213"/>
      <c r="AD1432" s="213"/>
      <c r="AE1432" s="213"/>
      <c r="AF1432" s="213"/>
      <c r="AG1432" s="213" t="s">
        <v>377</v>
      </c>
      <c r="AH1432" s="213"/>
      <c r="AI1432" s="213"/>
      <c r="AJ1432" s="213"/>
      <c r="AK1432" s="213"/>
      <c r="AL1432" s="213"/>
      <c r="AM1432" s="213"/>
      <c r="AN1432" s="213"/>
      <c r="AO1432" s="213"/>
      <c r="AP1432" s="213"/>
      <c r="AQ1432" s="213"/>
      <c r="AR1432" s="213"/>
      <c r="AS1432" s="213"/>
      <c r="AT1432" s="213"/>
      <c r="AU1432" s="213"/>
      <c r="AV1432" s="213"/>
      <c r="AW1432" s="213"/>
      <c r="AX1432" s="213"/>
      <c r="AY1432" s="213"/>
      <c r="AZ1432" s="213"/>
      <c r="BA1432" s="213"/>
      <c r="BB1432" s="213"/>
      <c r="BC1432" s="213"/>
      <c r="BD1432" s="213"/>
      <c r="BE1432" s="213"/>
      <c r="BF1432" s="213"/>
      <c r="BG1432" s="213"/>
      <c r="BH1432" s="213"/>
    </row>
    <row r="1433" spans="1:60" ht="22.5" outlineLevel="1" x14ac:dyDescent="0.2">
      <c r="A1433" s="220"/>
      <c r="B1433" s="221"/>
      <c r="C1433" s="261" t="s">
        <v>1874</v>
      </c>
      <c r="D1433" s="259"/>
      <c r="E1433" s="260"/>
      <c r="F1433" s="222"/>
      <c r="G1433" s="222"/>
      <c r="H1433" s="222"/>
      <c r="I1433" s="222"/>
      <c r="J1433" s="222"/>
      <c r="K1433" s="222"/>
      <c r="L1433" s="222"/>
      <c r="M1433" s="222"/>
      <c r="N1433" s="222"/>
      <c r="O1433" s="222"/>
      <c r="P1433" s="222"/>
      <c r="Q1433" s="222"/>
      <c r="R1433" s="222"/>
      <c r="S1433" s="222"/>
      <c r="T1433" s="222"/>
      <c r="U1433" s="222"/>
      <c r="V1433" s="222"/>
      <c r="W1433" s="222"/>
      <c r="X1433" s="222"/>
      <c r="Y1433" s="213"/>
      <c r="Z1433" s="213"/>
      <c r="AA1433" s="213"/>
      <c r="AB1433" s="213"/>
      <c r="AC1433" s="213"/>
      <c r="AD1433" s="213"/>
      <c r="AE1433" s="213"/>
      <c r="AF1433" s="213"/>
      <c r="AG1433" s="213" t="s">
        <v>532</v>
      </c>
      <c r="AH1433" s="213">
        <v>0</v>
      </c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ht="22.5" outlineLevel="1" x14ac:dyDescent="0.2">
      <c r="A1434" s="220"/>
      <c r="B1434" s="221"/>
      <c r="C1434" s="261" t="s">
        <v>1910</v>
      </c>
      <c r="D1434" s="259"/>
      <c r="E1434" s="260"/>
      <c r="F1434" s="222"/>
      <c r="G1434" s="222"/>
      <c r="H1434" s="222"/>
      <c r="I1434" s="222"/>
      <c r="J1434" s="222"/>
      <c r="K1434" s="222"/>
      <c r="L1434" s="222"/>
      <c r="M1434" s="222"/>
      <c r="N1434" s="222"/>
      <c r="O1434" s="222"/>
      <c r="P1434" s="222"/>
      <c r="Q1434" s="222"/>
      <c r="R1434" s="222"/>
      <c r="S1434" s="222"/>
      <c r="T1434" s="222"/>
      <c r="U1434" s="222"/>
      <c r="V1434" s="222"/>
      <c r="W1434" s="222"/>
      <c r="X1434" s="222"/>
      <c r="Y1434" s="213"/>
      <c r="Z1434" s="213"/>
      <c r="AA1434" s="213"/>
      <c r="AB1434" s="213"/>
      <c r="AC1434" s="213"/>
      <c r="AD1434" s="213"/>
      <c r="AE1434" s="213"/>
      <c r="AF1434" s="213"/>
      <c r="AG1434" s="213" t="s">
        <v>532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1" x14ac:dyDescent="0.2">
      <c r="A1435" s="220"/>
      <c r="B1435" s="221"/>
      <c r="C1435" s="261" t="s">
        <v>3209</v>
      </c>
      <c r="D1435" s="259"/>
      <c r="E1435" s="260"/>
      <c r="F1435" s="222"/>
      <c r="G1435" s="222"/>
      <c r="H1435" s="222"/>
      <c r="I1435" s="222"/>
      <c r="J1435" s="222"/>
      <c r="K1435" s="222"/>
      <c r="L1435" s="222"/>
      <c r="M1435" s="222"/>
      <c r="N1435" s="222"/>
      <c r="O1435" s="222"/>
      <c r="P1435" s="222"/>
      <c r="Q1435" s="222"/>
      <c r="R1435" s="222"/>
      <c r="S1435" s="222"/>
      <c r="T1435" s="222"/>
      <c r="U1435" s="222"/>
      <c r="V1435" s="222"/>
      <c r="W1435" s="222"/>
      <c r="X1435" s="222"/>
      <c r="Y1435" s="213"/>
      <c r="Z1435" s="213"/>
      <c r="AA1435" s="213"/>
      <c r="AB1435" s="213"/>
      <c r="AC1435" s="213"/>
      <c r="AD1435" s="213"/>
      <c r="AE1435" s="213"/>
      <c r="AF1435" s="213"/>
      <c r="AG1435" s="213" t="s">
        <v>532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1" x14ac:dyDescent="0.2">
      <c r="A1436" s="220"/>
      <c r="B1436" s="221"/>
      <c r="C1436" s="261" t="s">
        <v>757</v>
      </c>
      <c r="D1436" s="259"/>
      <c r="E1436" s="260"/>
      <c r="F1436" s="222"/>
      <c r="G1436" s="222"/>
      <c r="H1436" s="222"/>
      <c r="I1436" s="222"/>
      <c r="J1436" s="222"/>
      <c r="K1436" s="222"/>
      <c r="L1436" s="222"/>
      <c r="M1436" s="222"/>
      <c r="N1436" s="222"/>
      <c r="O1436" s="222"/>
      <c r="P1436" s="222"/>
      <c r="Q1436" s="222"/>
      <c r="R1436" s="222"/>
      <c r="S1436" s="222"/>
      <c r="T1436" s="222"/>
      <c r="U1436" s="222"/>
      <c r="V1436" s="222"/>
      <c r="W1436" s="222"/>
      <c r="X1436" s="222"/>
      <c r="Y1436" s="213"/>
      <c r="Z1436" s="213"/>
      <c r="AA1436" s="213"/>
      <c r="AB1436" s="213"/>
      <c r="AC1436" s="213"/>
      <c r="AD1436" s="213"/>
      <c r="AE1436" s="213"/>
      <c r="AF1436" s="213"/>
      <c r="AG1436" s="213" t="s">
        <v>532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20"/>
      <c r="B1437" s="221"/>
      <c r="C1437" s="261" t="s">
        <v>758</v>
      </c>
      <c r="D1437" s="259"/>
      <c r="E1437" s="260">
        <v>11</v>
      </c>
      <c r="F1437" s="222"/>
      <c r="G1437" s="222"/>
      <c r="H1437" s="222"/>
      <c r="I1437" s="222"/>
      <c r="J1437" s="222"/>
      <c r="K1437" s="222"/>
      <c r="L1437" s="222"/>
      <c r="M1437" s="222"/>
      <c r="N1437" s="222"/>
      <c r="O1437" s="222"/>
      <c r="P1437" s="222"/>
      <c r="Q1437" s="222"/>
      <c r="R1437" s="222"/>
      <c r="S1437" s="222"/>
      <c r="T1437" s="222"/>
      <c r="U1437" s="222"/>
      <c r="V1437" s="222"/>
      <c r="W1437" s="222"/>
      <c r="X1437" s="222"/>
      <c r="Y1437" s="213"/>
      <c r="Z1437" s="213"/>
      <c r="AA1437" s="213"/>
      <c r="AB1437" s="213"/>
      <c r="AC1437" s="213"/>
      <c r="AD1437" s="213"/>
      <c r="AE1437" s="213"/>
      <c r="AF1437" s="213"/>
      <c r="AG1437" s="213" t="s">
        <v>532</v>
      </c>
      <c r="AH1437" s="213">
        <v>0</v>
      </c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ht="22.5" outlineLevel="1" x14ac:dyDescent="0.2">
      <c r="A1438" s="234">
        <v>363</v>
      </c>
      <c r="B1438" s="235" t="s">
        <v>3239</v>
      </c>
      <c r="C1438" s="253" t="s">
        <v>3240</v>
      </c>
      <c r="D1438" s="236" t="s">
        <v>530</v>
      </c>
      <c r="E1438" s="237">
        <v>142</v>
      </c>
      <c r="F1438" s="238"/>
      <c r="G1438" s="239">
        <f>ROUND(E1438*F1438,2)</f>
        <v>0</v>
      </c>
      <c r="H1438" s="238"/>
      <c r="I1438" s="239">
        <f>ROUND(E1438*H1438,2)</f>
        <v>0</v>
      </c>
      <c r="J1438" s="238"/>
      <c r="K1438" s="239">
        <f>ROUND(E1438*J1438,2)</f>
        <v>0</v>
      </c>
      <c r="L1438" s="239">
        <v>21</v>
      </c>
      <c r="M1438" s="239">
        <f>G1438*(1+L1438/100)</f>
        <v>0</v>
      </c>
      <c r="N1438" s="239">
        <v>0</v>
      </c>
      <c r="O1438" s="239">
        <f>ROUND(E1438*N1438,2)</f>
        <v>0</v>
      </c>
      <c r="P1438" s="239">
        <v>0</v>
      </c>
      <c r="Q1438" s="239">
        <f>ROUND(E1438*P1438,2)</f>
        <v>0</v>
      </c>
      <c r="R1438" s="239"/>
      <c r="S1438" s="239" t="s">
        <v>374</v>
      </c>
      <c r="T1438" s="240" t="s">
        <v>375</v>
      </c>
      <c r="U1438" s="222">
        <v>0</v>
      </c>
      <c r="V1438" s="222">
        <f>ROUND(E1438*U1438,2)</f>
        <v>0</v>
      </c>
      <c r="W1438" s="222"/>
      <c r="X1438" s="222" t="s">
        <v>376</v>
      </c>
      <c r="Y1438" s="213"/>
      <c r="Z1438" s="213"/>
      <c r="AA1438" s="213"/>
      <c r="AB1438" s="213"/>
      <c r="AC1438" s="213"/>
      <c r="AD1438" s="213"/>
      <c r="AE1438" s="213"/>
      <c r="AF1438" s="213"/>
      <c r="AG1438" s="213" t="s">
        <v>377</v>
      </c>
      <c r="AH1438" s="213"/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ht="22.5" outlineLevel="1" x14ac:dyDescent="0.2">
      <c r="A1439" s="220"/>
      <c r="B1439" s="221"/>
      <c r="C1439" s="261" t="s">
        <v>1874</v>
      </c>
      <c r="D1439" s="259"/>
      <c r="E1439" s="260"/>
      <c r="F1439" s="222"/>
      <c r="G1439" s="222"/>
      <c r="H1439" s="222"/>
      <c r="I1439" s="222"/>
      <c r="J1439" s="222"/>
      <c r="K1439" s="222"/>
      <c r="L1439" s="222"/>
      <c r="M1439" s="222"/>
      <c r="N1439" s="222"/>
      <c r="O1439" s="222"/>
      <c r="P1439" s="222"/>
      <c r="Q1439" s="222"/>
      <c r="R1439" s="222"/>
      <c r="S1439" s="222"/>
      <c r="T1439" s="222"/>
      <c r="U1439" s="222"/>
      <c r="V1439" s="222"/>
      <c r="W1439" s="222"/>
      <c r="X1439" s="222"/>
      <c r="Y1439" s="213"/>
      <c r="Z1439" s="213"/>
      <c r="AA1439" s="213"/>
      <c r="AB1439" s="213"/>
      <c r="AC1439" s="213"/>
      <c r="AD1439" s="213"/>
      <c r="AE1439" s="213"/>
      <c r="AF1439" s="213"/>
      <c r="AG1439" s="213" t="s">
        <v>532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ht="22.5" outlineLevel="1" x14ac:dyDescent="0.2">
      <c r="A1440" s="220"/>
      <c r="B1440" s="221"/>
      <c r="C1440" s="261" t="s">
        <v>1910</v>
      </c>
      <c r="D1440" s="259"/>
      <c r="E1440" s="260"/>
      <c r="F1440" s="222"/>
      <c r="G1440" s="222"/>
      <c r="H1440" s="222"/>
      <c r="I1440" s="222"/>
      <c r="J1440" s="222"/>
      <c r="K1440" s="222"/>
      <c r="L1440" s="222"/>
      <c r="M1440" s="222"/>
      <c r="N1440" s="222"/>
      <c r="O1440" s="222"/>
      <c r="P1440" s="222"/>
      <c r="Q1440" s="222"/>
      <c r="R1440" s="222"/>
      <c r="S1440" s="222"/>
      <c r="T1440" s="222"/>
      <c r="U1440" s="222"/>
      <c r="V1440" s="222"/>
      <c r="W1440" s="222"/>
      <c r="X1440" s="222"/>
      <c r="Y1440" s="213"/>
      <c r="Z1440" s="213"/>
      <c r="AA1440" s="213"/>
      <c r="AB1440" s="213"/>
      <c r="AC1440" s="213"/>
      <c r="AD1440" s="213"/>
      <c r="AE1440" s="213"/>
      <c r="AF1440" s="213"/>
      <c r="AG1440" s="213" t="s">
        <v>532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1" x14ac:dyDescent="0.2">
      <c r="A1441" s="220"/>
      <c r="B1441" s="221"/>
      <c r="C1441" s="261" t="s">
        <v>3209</v>
      </c>
      <c r="D1441" s="259"/>
      <c r="E1441" s="260"/>
      <c r="F1441" s="222"/>
      <c r="G1441" s="222"/>
      <c r="H1441" s="222"/>
      <c r="I1441" s="222"/>
      <c r="J1441" s="222"/>
      <c r="K1441" s="222"/>
      <c r="L1441" s="222"/>
      <c r="M1441" s="222"/>
      <c r="N1441" s="222"/>
      <c r="O1441" s="222"/>
      <c r="P1441" s="222"/>
      <c r="Q1441" s="222"/>
      <c r="R1441" s="222"/>
      <c r="S1441" s="222"/>
      <c r="T1441" s="222"/>
      <c r="U1441" s="222"/>
      <c r="V1441" s="222"/>
      <c r="W1441" s="222"/>
      <c r="X1441" s="222"/>
      <c r="Y1441" s="213"/>
      <c r="Z1441" s="213"/>
      <c r="AA1441" s="213"/>
      <c r="AB1441" s="213"/>
      <c r="AC1441" s="213"/>
      <c r="AD1441" s="213"/>
      <c r="AE1441" s="213"/>
      <c r="AF1441" s="213"/>
      <c r="AG1441" s="213" t="s">
        <v>532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1" x14ac:dyDescent="0.2">
      <c r="A1442" s="220"/>
      <c r="B1442" s="221"/>
      <c r="C1442" s="261" t="s">
        <v>3241</v>
      </c>
      <c r="D1442" s="259"/>
      <c r="E1442" s="260"/>
      <c r="F1442" s="222"/>
      <c r="G1442" s="222"/>
      <c r="H1442" s="222"/>
      <c r="I1442" s="222"/>
      <c r="J1442" s="222"/>
      <c r="K1442" s="222"/>
      <c r="L1442" s="222"/>
      <c r="M1442" s="222"/>
      <c r="N1442" s="222"/>
      <c r="O1442" s="222"/>
      <c r="P1442" s="222"/>
      <c r="Q1442" s="222"/>
      <c r="R1442" s="222"/>
      <c r="S1442" s="222"/>
      <c r="T1442" s="222"/>
      <c r="U1442" s="222"/>
      <c r="V1442" s="222"/>
      <c r="W1442" s="222"/>
      <c r="X1442" s="222"/>
      <c r="Y1442" s="213"/>
      <c r="Z1442" s="213"/>
      <c r="AA1442" s="213"/>
      <c r="AB1442" s="213"/>
      <c r="AC1442" s="213"/>
      <c r="AD1442" s="213"/>
      <c r="AE1442" s="213"/>
      <c r="AF1442" s="213"/>
      <c r="AG1442" s="213" t="s">
        <v>532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1" x14ac:dyDescent="0.2">
      <c r="A1443" s="220"/>
      <c r="B1443" s="221"/>
      <c r="C1443" s="261" t="s">
        <v>3242</v>
      </c>
      <c r="D1443" s="259"/>
      <c r="E1443" s="260">
        <v>142</v>
      </c>
      <c r="F1443" s="222"/>
      <c r="G1443" s="222"/>
      <c r="H1443" s="222"/>
      <c r="I1443" s="222"/>
      <c r="J1443" s="222"/>
      <c r="K1443" s="222"/>
      <c r="L1443" s="222"/>
      <c r="M1443" s="222"/>
      <c r="N1443" s="222"/>
      <c r="O1443" s="222"/>
      <c r="P1443" s="222"/>
      <c r="Q1443" s="222"/>
      <c r="R1443" s="222"/>
      <c r="S1443" s="222"/>
      <c r="T1443" s="222"/>
      <c r="U1443" s="222"/>
      <c r="V1443" s="222"/>
      <c r="W1443" s="222"/>
      <c r="X1443" s="222"/>
      <c r="Y1443" s="213"/>
      <c r="Z1443" s="213"/>
      <c r="AA1443" s="213"/>
      <c r="AB1443" s="213"/>
      <c r="AC1443" s="213"/>
      <c r="AD1443" s="213"/>
      <c r="AE1443" s="213"/>
      <c r="AF1443" s="213"/>
      <c r="AG1443" s="213" t="s">
        <v>532</v>
      </c>
      <c r="AH1443" s="213">
        <v>0</v>
      </c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ht="22.5" outlineLevel="1" x14ac:dyDescent="0.2">
      <c r="A1444" s="234">
        <v>364</v>
      </c>
      <c r="B1444" s="235" t="s">
        <v>3243</v>
      </c>
      <c r="C1444" s="253" t="s">
        <v>3244</v>
      </c>
      <c r="D1444" s="236" t="s">
        <v>530</v>
      </c>
      <c r="E1444" s="237">
        <v>142</v>
      </c>
      <c r="F1444" s="238"/>
      <c r="G1444" s="239">
        <f>ROUND(E1444*F1444,2)</f>
        <v>0</v>
      </c>
      <c r="H1444" s="238"/>
      <c r="I1444" s="239">
        <f>ROUND(E1444*H1444,2)</f>
        <v>0</v>
      </c>
      <c r="J1444" s="238"/>
      <c r="K1444" s="239">
        <f>ROUND(E1444*J1444,2)</f>
        <v>0</v>
      </c>
      <c r="L1444" s="239">
        <v>21</v>
      </c>
      <c r="M1444" s="239">
        <f>G1444*(1+L1444/100)</f>
        <v>0</v>
      </c>
      <c r="N1444" s="239">
        <v>0</v>
      </c>
      <c r="O1444" s="239">
        <f>ROUND(E1444*N1444,2)</f>
        <v>0</v>
      </c>
      <c r="P1444" s="239">
        <v>0</v>
      </c>
      <c r="Q1444" s="239">
        <f>ROUND(E1444*P1444,2)</f>
        <v>0</v>
      </c>
      <c r="R1444" s="239"/>
      <c r="S1444" s="239" t="s">
        <v>374</v>
      </c>
      <c r="T1444" s="240" t="s">
        <v>375</v>
      </c>
      <c r="U1444" s="222">
        <v>0</v>
      </c>
      <c r="V1444" s="222">
        <f>ROUND(E1444*U1444,2)</f>
        <v>0</v>
      </c>
      <c r="W1444" s="222"/>
      <c r="X1444" s="222" t="s">
        <v>376</v>
      </c>
      <c r="Y1444" s="213"/>
      <c r="Z1444" s="213"/>
      <c r="AA1444" s="213"/>
      <c r="AB1444" s="213"/>
      <c r="AC1444" s="213"/>
      <c r="AD1444" s="213"/>
      <c r="AE1444" s="213"/>
      <c r="AF1444" s="213"/>
      <c r="AG1444" s="213" t="s">
        <v>377</v>
      </c>
      <c r="AH1444" s="213"/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ht="22.5" outlineLevel="1" x14ac:dyDescent="0.2">
      <c r="A1445" s="220"/>
      <c r="B1445" s="221"/>
      <c r="C1445" s="261" t="s">
        <v>1874</v>
      </c>
      <c r="D1445" s="259"/>
      <c r="E1445" s="260"/>
      <c r="F1445" s="222"/>
      <c r="G1445" s="222"/>
      <c r="H1445" s="222"/>
      <c r="I1445" s="222"/>
      <c r="J1445" s="222"/>
      <c r="K1445" s="222"/>
      <c r="L1445" s="222"/>
      <c r="M1445" s="222"/>
      <c r="N1445" s="222"/>
      <c r="O1445" s="222"/>
      <c r="P1445" s="222"/>
      <c r="Q1445" s="222"/>
      <c r="R1445" s="222"/>
      <c r="S1445" s="222"/>
      <c r="T1445" s="222"/>
      <c r="U1445" s="222"/>
      <c r="V1445" s="222"/>
      <c r="W1445" s="222"/>
      <c r="X1445" s="222"/>
      <c r="Y1445" s="213"/>
      <c r="Z1445" s="213"/>
      <c r="AA1445" s="213"/>
      <c r="AB1445" s="213"/>
      <c r="AC1445" s="213"/>
      <c r="AD1445" s="213"/>
      <c r="AE1445" s="213"/>
      <c r="AF1445" s="213"/>
      <c r="AG1445" s="213" t="s">
        <v>532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ht="22.5" outlineLevel="1" x14ac:dyDescent="0.2">
      <c r="A1446" s="220"/>
      <c r="B1446" s="221"/>
      <c r="C1446" s="261" t="s">
        <v>1910</v>
      </c>
      <c r="D1446" s="259"/>
      <c r="E1446" s="260"/>
      <c r="F1446" s="222"/>
      <c r="G1446" s="222"/>
      <c r="H1446" s="222"/>
      <c r="I1446" s="222"/>
      <c r="J1446" s="222"/>
      <c r="K1446" s="222"/>
      <c r="L1446" s="222"/>
      <c r="M1446" s="222"/>
      <c r="N1446" s="222"/>
      <c r="O1446" s="222"/>
      <c r="P1446" s="222"/>
      <c r="Q1446" s="222"/>
      <c r="R1446" s="222"/>
      <c r="S1446" s="222"/>
      <c r="T1446" s="222"/>
      <c r="U1446" s="222"/>
      <c r="V1446" s="222"/>
      <c r="W1446" s="222"/>
      <c r="X1446" s="222"/>
      <c r="Y1446" s="213"/>
      <c r="Z1446" s="213"/>
      <c r="AA1446" s="213"/>
      <c r="AB1446" s="213"/>
      <c r="AC1446" s="213"/>
      <c r="AD1446" s="213"/>
      <c r="AE1446" s="213"/>
      <c r="AF1446" s="213"/>
      <c r="AG1446" s="213" t="s">
        <v>532</v>
      </c>
      <c r="AH1446" s="213">
        <v>0</v>
      </c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1" x14ac:dyDescent="0.2">
      <c r="A1447" s="220"/>
      <c r="B1447" s="221"/>
      <c r="C1447" s="261" t="s">
        <v>3209</v>
      </c>
      <c r="D1447" s="259"/>
      <c r="E1447" s="260"/>
      <c r="F1447" s="222"/>
      <c r="G1447" s="222"/>
      <c r="H1447" s="222"/>
      <c r="I1447" s="222"/>
      <c r="J1447" s="222"/>
      <c r="K1447" s="222"/>
      <c r="L1447" s="222"/>
      <c r="M1447" s="222"/>
      <c r="N1447" s="222"/>
      <c r="O1447" s="222"/>
      <c r="P1447" s="222"/>
      <c r="Q1447" s="222"/>
      <c r="R1447" s="222"/>
      <c r="S1447" s="222"/>
      <c r="T1447" s="222"/>
      <c r="U1447" s="222"/>
      <c r="V1447" s="222"/>
      <c r="W1447" s="222"/>
      <c r="X1447" s="222"/>
      <c r="Y1447" s="213"/>
      <c r="Z1447" s="213"/>
      <c r="AA1447" s="213"/>
      <c r="AB1447" s="213"/>
      <c r="AC1447" s="213"/>
      <c r="AD1447" s="213"/>
      <c r="AE1447" s="213"/>
      <c r="AF1447" s="213"/>
      <c r="AG1447" s="213" t="s">
        <v>532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1" x14ac:dyDescent="0.2">
      <c r="A1448" s="220"/>
      <c r="B1448" s="221"/>
      <c r="C1448" s="261" t="s">
        <v>3241</v>
      </c>
      <c r="D1448" s="259"/>
      <c r="E1448" s="260"/>
      <c r="F1448" s="222"/>
      <c r="G1448" s="222"/>
      <c r="H1448" s="222"/>
      <c r="I1448" s="222"/>
      <c r="J1448" s="222"/>
      <c r="K1448" s="222"/>
      <c r="L1448" s="222"/>
      <c r="M1448" s="222"/>
      <c r="N1448" s="222"/>
      <c r="O1448" s="222"/>
      <c r="P1448" s="222"/>
      <c r="Q1448" s="222"/>
      <c r="R1448" s="222"/>
      <c r="S1448" s="222"/>
      <c r="T1448" s="222"/>
      <c r="U1448" s="222"/>
      <c r="V1448" s="222"/>
      <c r="W1448" s="222"/>
      <c r="X1448" s="222"/>
      <c r="Y1448" s="213"/>
      <c r="Z1448" s="213"/>
      <c r="AA1448" s="213"/>
      <c r="AB1448" s="213"/>
      <c r="AC1448" s="213"/>
      <c r="AD1448" s="213"/>
      <c r="AE1448" s="213"/>
      <c r="AF1448" s="213"/>
      <c r="AG1448" s="213" t="s">
        <v>532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1" x14ac:dyDescent="0.2">
      <c r="A1449" s="220"/>
      <c r="B1449" s="221"/>
      <c r="C1449" s="261" t="s">
        <v>3242</v>
      </c>
      <c r="D1449" s="259"/>
      <c r="E1449" s="260">
        <v>142</v>
      </c>
      <c r="F1449" s="222"/>
      <c r="G1449" s="222"/>
      <c r="H1449" s="222"/>
      <c r="I1449" s="222"/>
      <c r="J1449" s="222"/>
      <c r="K1449" s="222"/>
      <c r="L1449" s="222"/>
      <c r="M1449" s="222"/>
      <c r="N1449" s="222"/>
      <c r="O1449" s="222"/>
      <c r="P1449" s="222"/>
      <c r="Q1449" s="222"/>
      <c r="R1449" s="222"/>
      <c r="S1449" s="222"/>
      <c r="T1449" s="222"/>
      <c r="U1449" s="222"/>
      <c r="V1449" s="222"/>
      <c r="W1449" s="222"/>
      <c r="X1449" s="222"/>
      <c r="Y1449" s="213"/>
      <c r="Z1449" s="213"/>
      <c r="AA1449" s="213"/>
      <c r="AB1449" s="213"/>
      <c r="AC1449" s="213"/>
      <c r="AD1449" s="213"/>
      <c r="AE1449" s="213"/>
      <c r="AF1449" s="213"/>
      <c r="AG1449" s="213" t="s">
        <v>532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ht="22.5" outlineLevel="1" x14ac:dyDescent="0.2">
      <c r="A1450" s="234">
        <v>365</v>
      </c>
      <c r="B1450" s="235" t="s">
        <v>3245</v>
      </c>
      <c r="C1450" s="253" t="s">
        <v>3246</v>
      </c>
      <c r="D1450" s="236" t="s">
        <v>901</v>
      </c>
      <c r="E1450" s="237">
        <v>3</v>
      </c>
      <c r="F1450" s="238"/>
      <c r="G1450" s="239">
        <f>ROUND(E1450*F1450,2)</f>
        <v>0</v>
      </c>
      <c r="H1450" s="238"/>
      <c r="I1450" s="239">
        <f>ROUND(E1450*H1450,2)</f>
        <v>0</v>
      </c>
      <c r="J1450" s="238"/>
      <c r="K1450" s="239">
        <f>ROUND(E1450*J1450,2)</f>
        <v>0</v>
      </c>
      <c r="L1450" s="239">
        <v>21</v>
      </c>
      <c r="M1450" s="239">
        <f>G1450*(1+L1450/100)</f>
        <v>0</v>
      </c>
      <c r="N1450" s="239">
        <v>0</v>
      </c>
      <c r="O1450" s="239">
        <f>ROUND(E1450*N1450,2)</f>
        <v>0</v>
      </c>
      <c r="P1450" s="239">
        <v>0</v>
      </c>
      <c r="Q1450" s="239">
        <f>ROUND(E1450*P1450,2)</f>
        <v>0</v>
      </c>
      <c r="R1450" s="239"/>
      <c r="S1450" s="239" t="s">
        <v>374</v>
      </c>
      <c r="T1450" s="240" t="s">
        <v>375</v>
      </c>
      <c r="U1450" s="222">
        <v>0</v>
      </c>
      <c r="V1450" s="222">
        <f>ROUND(E1450*U1450,2)</f>
        <v>0</v>
      </c>
      <c r="W1450" s="222"/>
      <c r="X1450" s="222" t="s">
        <v>376</v>
      </c>
      <c r="Y1450" s="213"/>
      <c r="Z1450" s="213"/>
      <c r="AA1450" s="213"/>
      <c r="AB1450" s="213"/>
      <c r="AC1450" s="213"/>
      <c r="AD1450" s="213"/>
      <c r="AE1450" s="213"/>
      <c r="AF1450" s="213"/>
      <c r="AG1450" s="213" t="s">
        <v>377</v>
      </c>
      <c r="AH1450" s="213"/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ht="22.5" outlineLevel="1" x14ac:dyDescent="0.2">
      <c r="A1451" s="220"/>
      <c r="B1451" s="221"/>
      <c r="C1451" s="261" t="s">
        <v>1874</v>
      </c>
      <c r="D1451" s="259"/>
      <c r="E1451" s="260"/>
      <c r="F1451" s="222"/>
      <c r="G1451" s="222"/>
      <c r="H1451" s="222"/>
      <c r="I1451" s="222"/>
      <c r="J1451" s="222"/>
      <c r="K1451" s="222"/>
      <c r="L1451" s="222"/>
      <c r="M1451" s="222"/>
      <c r="N1451" s="222"/>
      <c r="O1451" s="222"/>
      <c r="P1451" s="222"/>
      <c r="Q1451" s="222"/>
      <c r="R1451" s="222"/>
      <c r="S1451" s="222"/>
      <c r="T1451" s="222"/>
      <c r="U1451" s="222"/>
      <c r="V1451" s="222"/>
      <c r="W1451" s="222"/>
      <c r="X1451" s="222"/>
      <c r="Y1451" s="213"/>
      <c r="Z1451" s="213"/>
      <c r="AA1451" s="213"/>
      <c r="AB1451" s="213"/>
      <c r="AC1451" s="213"/>
      <c r="AD1451" s="213"/>
      <c r="AE1451" s="213"/>
      <c r="AF1451" s="213"/>
      <c r="AG1451" s="213" t="s">
        <v>532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ht="22.5" outlineLevel="1" x14ac:dyDescent="0.2">
      <c r="A1452" s="220"/>
      <c r="B1452" s="221"/>
      <c r="C1452" s="261" t="s">
        <v>1910</v>
      </c>
      <c r="D1452" s="259"/>
      <c r="E1452" s="260"/>
      <c r="F1452" s="222"/>
      <c r="G1452" s="222"/>
      <c r="H1452" s="222"/>
      <c r="I1452" s="222"/>
      <c r="J1452" s="222"/>
      <c r="K1452" s="222"/>
      <c r="L1452" s="222"/>
      <c r="M1452" s="222"/>
      <c r="N1452" s="222"/>
      <c r="O1452" s="222"/>
      <c r="P1452" s="222"/>
      <c r="Q1452" s="222"/>
      <c r="R1452" s="222"/>
      <c r="S1452" s="222"/>
      <c r="T1452" s="222"/>
      <c r="U1452" s="222"/>
      <c r="V1452" s="222"/>
      <c r="W1452" s="222"/>
      <c r="X1452" s="222"/>
      <c r="Y1452" s="213"/>
      <c r="Z1452" s="213"/>
      <c r="AA1452" s="213"/>
      <c r="AB1452" s="213"/>
      <c r="AC1452" s="213"/>
      <c r="AD1452" s="213"/>
      <c r="AE1452" s="213"/>
      <c r="AF1452" s="213"/>
      <c r="AG1452" s="213" t="s">
        <v>532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1" x14ac:dyDescent="0.2">
      <c r="A1453" s="220"/>
      <c r="B1453" s="221"/>
      <c r="C1453" s="261" t="s">
        <v>3209</v>
      </c>
      <c r="D1453" s="259"/>
      <c r="E1453" s="260"/>
      <c r="F1453" s="222"/>
      <c r="G1453" s="222"/>
      <c r="H1453" s="222"/>
      <c r="I1453" s="222"/>
      <c r="J1453" s="222"/>
      <c r="K1453" s="222"/>
      <c r="L1453" s="222"/>
      <c r="M1453" s="222"/>
      <c r="N1453" s="222"/>
      <c r="O1453" s="222"/>
      <c r="P1453" s="222"/>
      <c r="Q1453" s="222"/>
      <c r="R1453" s="222"/>
      <c r="S1453" s="222"/>
      <c r="T1453" s="222"/>
      <c r="U1453" s="222"/>
      <c r="V1453" s="222"/>
      <c r="W1453" s="222"/>
      <c r="X1453" s="222"/>
      <c r="Y1453" s="213"/>
      <c r="Z1453" s="213"/>
      <c r="AA1453" s="213"/>
      <c r="AB1453" s="213"/>
      <c r="AC1453" s="213"/>
      <c r="AD1453" s="213"/>
      <c r="AE1453" s="213"/>
      <c r="AF1453" s="213"/>
      <c r="AG1453" s="213" t="s">
        <v>532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1" x14ac:dyDescent="0.2">
      <c r="A1454" s="220"/>
      <c r="B1454" s="221"/>
      <c r="C1454" s="261" t="s">
        <v>684</v>
      </c>
      <c r="D1454" s="259"/>
      <c r="E1454" s="260"/>
      <c r="F1454" s="222"/>
      <c r="G1454" s="222"/>
      <c r="H1454" s="222"/>
      <c r="I1454" s="222"/>
      <c r="J1454" s="222"/>
      <c r="K1454" s="222"/>
      <c r="L1454" s="222"/>
      <c r="M1454" s="222"/>
      <c r="N1454" s="222"/>
      <c r="O1454" s="222"/>
      <c r="P1454" s="222"/>
      <c r="Q1454" s="222"/>
      <c r="R1454" s="222"/>
      <c r="S1454" s="222"/>
      <c r="T1454" s="222"/>
      <c r="U1454" s="222"/>
      <c r="V1454" s="222"/>
      <c r="W1454" s="222"/>
      <c r="X1454" s="222"/>
      <c r="Y1454" s="213"/>
      <c r="Z1454" s="213"/>
      <c r="AA1454" s="213"/>
      <c r="AB1454" s="213"/>
      <c r="AC1454" s="213"/>
      <c r="AD1454" s="213"/>
      <c r="AE1454" s="213"/>
      <c r="AF1454" s="213"/>
      <c r="AG1454" s="213" t="s">
        <v>532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20"/>
      <c r="B1455" s="221"/>
      <c r="C1455" s="261" t="s">
        <v>79</v>
      </c>
      <c r="D1455" s="259"/>
      <c r="E1455" s="260">
        <v>3</v>
      </c>
      <c r="F1455" s="222"/>
      <c r="G1455" s="222"/>
      <c r="H1455" s="222"/>
      <c r="I1455" s="222"/>
      <c r="J1455" s="222"/>
      <c r="K1455" s="222"/>
      <c r="L1455" s="222"/>
      <c r="M1455" s="222"/>
      <c r="N1455" s="222"/>
      <c r="O1455" s="222"/>
      <c r="P1455" s="222"/>
      <c r="Q1455" s="222"/>
      <c r="R1455" s="222"/>
      <c r="S1455" s="222"/>
      <c r="T1455" s="222"/>
      <c r="U1455" s="222"/>
      <c r="V1455" s="222"/>
      <c r="W1455" s="222"/>
      <c r="X1455" s="222"/>
      <c r="Y1455" s="213"/>
      <c r="Z1455" s="213"/>
      <c r="AA1455" s="213"/>
      <c r="AB1455" s="213"/>
      <c r="AC1455" s="213"/>
      <c r="AD1455" s="213"/>
      <c r="AE1455" s="213"/>
      <c r="AF1455" s="213"/>
      <c r="AG1455" s="213" t="s">
        <v>532</v>
      </c>
      <c r="AH1455" s="213">
        <v>0</v>
      </c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ht="22.5" outlineLevel="1" x14ac:dyDescent="0.2">
      <c r="A1456" s="234">
        <v>366</v>
      </c>
      <c r="B1456" s="235" t="s">
        <v>3247</v>
      </c>
      <c r="C1456" s="253" t="s">
        <v>3248</v>
      </c>
      <c r="D1456" s="236" t="s">
        <v>901</v>
      </c>
      <c r="E1456" s="237">
        <v>3</v>
      </c>
      <c r="F1456" s="238"/>
      <c r="G1456" s="239">
        <f>ROUND(E1456*F1456,2)</f>
        <v>0</v>
      </c>
      <c r="H1456" s="238"/>
      <c r="I1456" s="239">
        <f>ROUND(E1456*H1456,2)</f>
        <v>0</v>
      </c>
      <c r="J1456" s="238"/>
      <c r="K1456" s="239">
        <f>ROUND(E1456*J1456,2)</f>
        <v>0</v>
      </c>
      <c r="L1456" s="239">
        <v>21</v>
      </c>
      <c r="M1456" s="239">
        <f>G1456*(1+L1456/100)</f>
        <v>0</v>
      </c>
      <c r="N1456" s="239">
        <v>0</v>
      </c>
      <c r="O1456" s="239">
        <f>ROUND(E1456*N1456,2)</f>
        <v>0</v>
      </c>
      <c r="P1456" s="239">
        <v>0</v>
      </c>
      <c r="Q1456" s="239">
        <f>ROUND(E1456*P1456,2)</f>
        <v>0</v>
      </c>
      <c r="R1456" s="239"/>
      <c r="S1456" s="239" t="s">
        <v>374</v>
      </c>
      <c r="T1456" s="240" t="s">
        <v>375</v>
      </c>
      <c r="U1456" s="222">
        <v>0</v>
      </c>
      <c r="V1456" s="222">
        <f>ROUND(E1456*U1456,2)</f>
        <v>0</v>
      </c>
      <c r="W1456" s="222"/>
      <c r="X1456" s="222" t="s">
        <v>376</v>
      </c>
      <c r="Y1456" s="213"/>
      <c r="Z1456" s="213"/>
      <c r="AA1456" s="213"/>
      <c r="AB1456" s="213"/>
      <c r="AC1456" s="213"/>
      <c r="AD1456" s="213"/>
      <c r="AE1456" s="213"/>
      <c r="AF1456" s="213"/>
      <c r="AG1456" s="213" t="s">
        <v>377</v>
      </c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13"/>
      <c r="BB1456" s="213"/>
      <c r="BC1456" s="213"/>
      <c r="BD1456" s="213"/>
      <c r="BE1456" s="213"/>
      <c r="BF1456" s="213"/>
      <c r="BG1456" s="213"/>
      <c r="BH1456" s="213"/>
    </row>
    <row r="1457" spans="1:60" ht="22.5" outlineLevel="1" x14ac:dyDescent="0.2">
      <c r="A1457" s="220"/>
      <c r="B1457" s="221"/>
      <c r="C1457" s="261" t="s">
        <v>1874</v>
      </c>
      <c r="D1457" s="259"/>
      <c r="E1457" s="260"/>
      <c r="F1457" s="222"/>
      <c r="G1457" s="222"/>
      <c r="H1457" s="222"/>
      <c r="I1457" s="222"/>
      <c r="J1457" s="222"/>
      <c r="K1457" s="222"/>
      <c r="L1457" s="222"/>
      <c r="M1457" s="222"/>
      <c r="N1457" s="222"/>
      <c r="O1457" s="222"/>
      <c r="P1457" s="222"/>
      <c r="Q1457" s="222"/>
      <c r="R1457" s="222"/>
      <c r="S1457" s="222"/>
      <c r="T1457" s="222"/>
      <c r="U1457" s="222"/>
      <c r="V1457" s="222"/>
      <c r="W1457" s="222"/>
      <c r="X1457" s="222"/>
      <c r="Y1457" s="213"/>
      <c r="Z1457" s="213"/>
      <c r="AA1457" s="213"/>
      <c r="AB1457" s="213"/>
      <c r="AC1457" s="213"/>
      <c r="AD1457" s="213"/>
      <c r="AE1457" s="213"/>
      <c r="AF1457" s="213"/>
      <c r="AG1457" s="213" t="s">
        <v>532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ht="22.5" outlineLevel="1" x14ac:dyDescent="0.2">
      <c r="A1458" s="220"/>
      <c r="B1458" s="221"/>
      <c r="C1458" s="261" t="s">
        <v>1910</v>
      </c>
      <c r="D1458" s="259"/>
      <c r="E1458" s="260"/>
      <c r="F1458" s="222"/>
      <c r="G1458" s="222"/>
      <c r="H1458" s="222"/>
      <c r="I1458" s="222"/>
      <c r="J1458" s="222"/>
      <c r="K1458" s="222"/>
      <c r="L1458" s="222"/>
      <c r="M1458" s="222"/>
      <c r="N1458" s="222"/>
      <c r="O1458" s="222"/>
      <c r="P1458" s="222"/>
      <c r="Q1458" s="222"/>
      <c r="R1458" s="222"/>
      <c r="S1458" s="222"/>
      <c r="T1458" s="222"/>
      <c r="U1458" s="222"/>
      <c r="V1458" s="222"/>
      <c r="W1458" s="222"/>
      <c r="X1458" s="222"/>
      <c r="Y1458" s="213"/>
      <c r="Z1458" s="213"/>
      <c r="AA1458" s="213"/>
      <c r="AB1458" s="213"/>
      <c r="AC1458" s="213"/>
      <c r="AD1458" s="213"/>
      <c r="AE1458" s="213"/>
      <c r="AF1458" s="213"/>
      <c r="AG1458" s="213" t="s">
        <v>532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outlineLevel="1" x14ac:dyDescent="0.2">
      <c r="A1459" s="220"/>
      <c r="B1459" s="221"/>
      <c r="C1459" s="261" t="s">
        <v>3209</v>
      </c>
      <c r="D1459" s="259"/>
      <c r="E1459" s="260"/>
      <c r="F1459" s="222"/>
      <c r="G1459" s="222"/>
      <c r="H1459" s="222"/>
      <c r="I1459" s="222"/>
      <c r="J1459" s="222"/>
      <c r="K1459" s="222"/>
      <c r="L1459" s="222"/>
      <c r="M1459" s="222"/>
      <c r="N1459" s="222"/>
      <c r="O1459" s="222"/>
      <c r="P1459" s="222"/>
      <c r="Q1459" s="222"/>
      <c r="R1459" s="222"/>
      <c r="S1459" s="222"/>
      <c r="T1459" s="222"/>
      <c r="U1459" s="222"/>
      <c r="V1459" s="222"/>
      <c r="W1459" s="222"/>
      <c r="X1459" s="222"/>
      <c r="Y1459" s="213"/>
      <c r="Z1459" s="213"/>
      <c r="AA1459" s="213"/>
      <c r="AB1459" s="213"/>
      <c r="AC1459" s="213"/>
      <c r="AD1459" s="213"/>
      <c r="AE1459" s="213"/>
      <c r="AF1459" s="213"/>
      <c r="AG1459" s="213" t="s">
        <v>532</v>
      </c>
      <c r="AH1459" s="213">
        <v>0</v>
      </c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1" x14ac:dyDescent="0.2">
      <c r="A1460" s="220"/>
      <c r="B1460" s="221"/>
      <c r="C1460" s="261" t="s">
        <v>684</v>
      </c>
      <c r="D1460" s="259"/>
      <c r="E1460" s="260"/>
      <c r="F1460" s="222"/>
      <c r="G1460" s="222"/>
      <c r="H1460" s="222"/>
      <c r="I1460" s="222"/>
      <c r="J1460" s="222"/>
      <c r="K1460" s="222"/>
      <c r="L1460" s="222"/>
      <c r="M1460" s="222"/>
      <c r="N1460" s="222"/>
      <c r="O1460" s="222"/>
      <c r="P1460" s="222"/>
      <c r="Q1460" s="222"/>
      <c r="R1460" s="222"/>
      <c r="S1460" s="222"/>
      <c r="T1460" s="222"/>
      <c r="U1460" s="222"/>
      <c r="V1460" s="222"/>
      <c r="W1460" s="222"/>
      <c r="X1460" s="222"/>
      <c r="Y1460" s="213"/>
      <c r="Z1460" s="213"/>
      <c r="AA1460" s="213"/>
      <c r="AB1460" s="213"/>
      <c r="AC1460" s="213"/>
      <c r="AD1460" s="213"/>
      <c r="AE1460" s="213"/>
      <c r="AF1460" s="213"/>
      <c r="AG1460" s="213" t="s">
        <v>532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1" x14ac:dyDescent="0.2">
      <c r="A1461" s="220"/>
      <c r="B1461" s="221"/>
      <c r="C1461" s="261" t="s">
        <v>79</v>
      </c>
      <c r="D1461" s="259"/>
      <c r="E1461" s="260">
        <v>3</v>
      </c>
      <c r="F1461" s="222"/>
      <c r="G1461" s="222"/>
      <c r="H1461" s="222"/>
      <c r="I1461" s="222"/>
      <c r="J1461" s="222"/>
      <c r="K1461" s="222"/>
      <c r="L1461" s="222"/>
      <c r="M1461" s="222"/>
      <c r="N1461" s="222"/>
      <c r="O1461" s="222"/>
      <c r="P1461" s="222"/>
      <c r="Q1461" s="222"/>
      <c r="R1461" s="222"/>
      <c r="S1461" s="222"/>
      <c r="T1461" s="222"/>
      <c r="U1461" s="222"/>
      <c r="V1461" s="222"/>
      <c r="W1461" s="222"/>
      <c r="X1461" s="222"/>
      <c r="Y1461" s="213"/>
      <c r="Z1461" s="213"/>
      <c r="AA1461" s="213"/>
      <c r="AB1461" s="213"/>
      <c r="AC1461" s="213"/>
      <c r="AD1461" s="213"/>
      <c r="AE1461" s="213"/>
      <c r="AF1461" s="213"/>
      <c r="AG1461" s="213" t="s">
        <v>532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ht="33.75" outlineLevel="1" x14ac:dyDescent="0.2">
      <c r="A1462" s="234">
        <v>367</v>
      </c>
      <c r="B1462" s="235" t="s">
        <v>3249</v>
      </c>
      <c r="C1462" s="253" t="s">
        <v>3250</v>
      </c>
      <c r="D1462" s="236" t="s">
        <v>901</v>
      </c>
      <c r="E1462" s="237">
        <v>1</v>
      </c>
      <c r="F1462" s="238"/>
      <c r="G1462" s="239">
        <f>ROUND(E1462*F1462,2)</f>
        <v>0</v>
      </c>
      <c r="H1462" s="238"/>
      <c r="I1462" s="239">
        <f>ROUND(E1462*H1462,2)</f>
        <v>0</v>
      </c>
      <c r="J1462" s="238"/>
      <c r="K1462" s="239">
        <f>ROUND(E1462*J1462,2)</f>
        <v>0</v>
      </c>
      <c r="L1462" s="239">
        <v>21</v>
      </c>
      <c r="M1462" s="239">
        <f>G1462*(1+L1462/100)</f>
        <v>0</v>
      </c>
      <c r="N1462" s="239">
        <v>0</v>
      </c>
      <c r="O1462" s="239">
        <f>ROUND(E1462*N1462,2)</f>
        <v>0</v>
      </c>
      <c r="P1462" s="239">
        <v>0</v>
      </c>
      <c r="Q1462" s="239">
        <f>ROUND(E1462*P1462,2)</f>
        <v>0</v>
      </c>
      <c r="R1462" s="239"/>
      <c r="S1462" s="239" t="s">
        <v>374</v>
      </c>
      <c r="T1462" s="240" t="s">
        <v>375</v>
      </c>
      <c r="U1462" s="222">
        <v>0</v>
      </c>
      <c r="V1462" s="222">
        <f>ROUND(E1462*U1462,2)</f>
        <v>0</v>
      </c>
      <c r="W1462" s="222"/>
      <c r="X1462" s="222" t="s">
        <v>376</v>
      </c>
      <c r="Y1462" s="213"/>
      <c r="Z1462" s="213"/>
      <c r="AA1462" s="213"/>
      <c r="AB1462" s="213"/>
      <c r="AC1462" s="213"/>
      <c r="AD1462" s="213"/>
      <c r="AE1462" s="213"/>
      <c r="AF1462" s="213"/>
      <c r="AG1462" s="213" t="s">
        <v>377</v>
      </c>
      <c r="AH1462" s="213"/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ht="22.5" outlineLevel="1" x14ac:dyDescent="0.2">
      <c r="A1463" s="220"/>
      <c r="B1463" s="221"/>
      <c r="C1463" s="261" t="s">
        <v>1874</v>
      </c>
      <c r="D1463" s="259"/>
      <c r="E1463" s="260"/>
      <c r="F1463" s="222"/>
      <c r="G1463" s="222"/>
      <c r="H1463" s="222"/>
      <c r="I1463" s="222"/>
      <c r="J1463" s="222"/>
      <c r="K1463" s="222"/>
      <c r="L1463" s="222"/>
      <c r="M1463" s="222"/>
      <c r="N1463" s="222"/>
      <c r="O1463" s="222"/>
      <c r="P1463" s="222"/>
      <c r="Q1463" s="222"/>
      <c r="R1463" s="222"/>
      <c r="S1463" s="222"/>
      <c r="T1463" s="222"/>
      <c r="U1463" s="222"/>
      <c r="V1463" s="222"/>
      <c r="W1463" s="222"/>
      <c r="X1463" s="222"/>
      <c r="Y1463" s="213"/>
      <c r="Z1463" s="213"/>
      <c r="AA1463" s="213"/>
      <c r="AB1463" s="213"/>
      <c r="AC1463" s="213"/>
      <c r="AD1463" s="213"/>
      <c r="AE1463" s="213"/>
      <c r="AF1463" s="213"/>
      <c r="AG1463" s="213" t="s">
        <v>532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ht="22.5" outlineLevel="1" x14ac:dyDescent="0.2">
      <c r="A1464" s="220"/>
      <c r="B1464" s="221"/>
      <c r="C1464" s="261" t="s">
        <v>1910</v>
      </c>
      <c r="D1464" s="259"/>
      <c r="E1464" s="260"/>
      <c r="F1464" s="222"/>
      <c r="G1464" s="222"/>
      <c r="H1464" s="222"/>
      <c r="I1464" s="222"/>
      <c r="J1464" s="222"/>
      <c r="K1464" s="222"/>
      <c r="L1464" s="222"/>
      <c r="M1464" s="222"/>
      <c r="N1464" s="222"/>
      <c r="O1464" s="222"/>
      <c r="P1464" s="222"/>
      <c r="Q1464" s="222"/>
      <c r="R1464" s="222"/>
      <c r="S1464" s="222"/>
      <c r="T1464" s="222"/>
      <c r="U1464" s="222"/>
      <c r="V1464" s="222"/>
      <c r="W1464" s="222"/>
      <c r="X1464" s="222"/>
      <c r="Y1464" s="213"/>
      <c r="Z1464" s="213"/>
      <c r="AA1464" s="213"/>
      <c r="AB1464" s="213"/>
      <c r="AC1464" s="213"/>
      <c r="AD1464" s="213"/>
      <c r="AE1464" s="213"/>
      <c r="AF1464" s="213"/>
      <c r="AG1464" s="213" t="s">
        <v>532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1" x14ac:dyDescent="0.2">
      <c r="A1465" s="220"/>
      <c r="B1465" s="221"/>
      <c r="C1465" s="261" t="s">
        <v>3209</v>
      </c>
      <c r="D1465" s="259"/>
      <c r="E1465" s="260"/>
      <c r="F1465" s="222"/>
      <c r="G1465" s="222"/>
      <c r="H1465" s="222"/>
      <c r="I1465" s="222"/>
      <c r="J1465" s="222"/>
      <c r="K1465" s="222"/>
      <c r="L1465" s="222"/>
      <c r="M1465" s="222"/>
      <c r="N1465" s="222"/>
      <c r="O1465" s="222"/>
      <c r="P1465" s="222"/>
      <c r="Q1465" s="222"/>
      <c r="R1465" s="222"/>
      <c r="S1465" s="222"/>
      <c r="T1465" s="222"/>
      <c r="U1465" s="222"/>
      <c r="V1465" s="222"/>
      <c r="W1465" s="222"/>
      <c r="X1465" s="222"/>
      <c r="Y1465" s="213"/>
      <c r="Z1465" s="213"/>
      <c r="AA1465" s="213"/>
      <c r="AB1465" s="213"/>
      <c r="AC1465" s="213"/>
      <c r="AD1465" s="213"/>
      <c r="AE1465" s="213"/>
      <c r="AF1465" s="213"/>
      <c r="AG1465" s="213" t="s">
        <v>532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1" x14ac:dyDescent="0.2">
      <c r="A1466" s="220"/>
      <c r="B1466" s="221"/>
      <c r="C1466" s="261" t="s">
        <v>2953</v>
      </c>
      <c r="D1466" s="259"/>
      <c r="E1466" s="260"/>
      <c r="F1466" s="222"/>
      <c r="G1466" s="222"/>
      <c r="H1466" s="222"/>
      <c r="I1466" s="222"/>
      <c r="J1466" s="222"/>
      <c r="K1466" s="222"/>
      <c r="L1466" s="222"/>
      <c r="M1466" s="222"/>
      <c r="N1466" s="222"/>
      <c r="O1466" s="222"/>
      <c r="P1466" s="222"/>
      <c r="Q1466" s="222"/>
      <c r="R1466" s="222"/>
      <c r="S1466" s="222"/>
      <c r="T1466" s="222"/>
      <c r="U1466" s="222"/>
      <c r="V1466" s="222"/>
      <c r="W1466" s="222"/>
      <c r="X1466" s="222"/>
      <c r="Y1466" s="213"/>
      <c r="Z1466" s="213"/>
      <c r="AA1466" s="213"/>
      <c r="AB1466" s="213"/>
      <c r="AC1466" s="213"/>
      <c r="AD1466" s="213"/>
      <c r="AE1466" s="213"/>
      <c r="AF1466" s="213"/>
      <c r="AG1466" s="213" t="s">
        <v>532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1" x14ac:dyDescent="0.2">
      <c r="A1467" s="220"/>
      <c r="B1467" s="221"/>
      <c r="C1467" s="261" t="s">
        <v>244</v>
      </c>
      <c r="D1467" s="259"/>
      <c r="E1467" s="260">
        <v>1</v>
      </c>
      <c r="F1467" s="222"/>
      <c r="G1467" s="222"/>
      <c r="H1467" s="222"/>
      <c r="I1467" s="222"/>
      <c r="J1467" s="222"/>
      <c r="K1467" s="222"/>
      <c r="L1467" s="222"/>
      <c r="M1467" s="222"/>
      <c r="N1467" s="222"/>
      <c r="O1467" s="222"/>
      <c r="P1467" s="222"/>
      <c r="Q1467" s="222"/>
      <c r="R1467" s="222"/>
      <c r="S1467" s="222"/>
      <c r="T1467" s="222"/>
      <c r="U1467" s="222"/>
      <c r="V1467" s="222"/>
      <c r="W1467" s="222"/>
      <c r="X1467" s="222"/>
      <c r="Y1467" s="213"/>
      <c r="Z1467" s="213"/>
      <c r="AA1467" s="213"/>
      <c r="AB1467" s="213"/>
      <c r="AC1467" s="213"/>
      <c r="AD1467" s="213"/>
      <c r="AE1467" s="213"/>
      <c r="AF1467" s="213"/>
      <c r="AG1467" s="213" t="s">
        <v>532</v>
      </c>
      <c r="AH1467" s="213">
        <v>0</v>
      </c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ht="33.75" outlineLevel="1" x14ac:dyDescent="0.2">
      <c r="A1468" s="234">
        <v>368</v>
      </c>
      <c r="B1468" s="235" t="s">
        <v>3251</v>
      </c>
      <c r="C1468" s="253" t="s">
        <v>3252</v>
      </c>
      <c r="D1468" s="236" t="s">
        <v>901</v>
      </c>
      <c r="E1468" s="237">
        <v>1</v>
      </c>
      <c r="F1468" s="238"/>
      <c r="G1468" s="239">
        <f>ROUND(E1468*F1468,2)</f>
        <v>0</v>
      </c>
      <c r="H1468" s="238"/>
      <c r="I1468" s="239">
        <f>ROUND(E1468*H1468,2)</f>
        <v>0</v>
      </c>
      <c r="J1468" s="238"/>
      <c r="K1468" s="239">
        <f>ROUND(E1468*J1468,2)</f>
        <v>0</v>
      </c>
      <c r="L1468" s="239">
        <v>21</v>
      </c>
      <c r="M1468" s="239">
        <f>G1468*(1+L1468/100)</f>
        <v>0</v>
      </c>
      <c r="N1468" s="239">
        <v>0</v>
      </c>
      <c r="O1468" s="239">
        <f>ROUND(E1468*N1468,2)</f>
        <v>0</v>
      </c>
      <c r="P1468" s="239">
        <v>0</v>
      </c>
      <c r="Q1468" s="239">
        <f>ROUND(E1468*P1468,2)</f>
        <v>0</v>
      </c>
      <c r="R1468" s="239"/>
      <c r="S1468" s="239" t="s">
        <v>374</v>
      </c>
      <c r="T1468" s="240" t="s">
        <v>375</v>
      </c>
      <c r="U1468" s="222">
        <v>0</v>
      </c>
      <c r="V1468" s="222">
        <f>ROUND(E1468*U1468,2)</f>
        <v>0</v>
      </c>
      <c r="W1468" s="222"/>
      <c r="X1468" s="222" t="s">
        <v>376</v>
      </c>
      <c r="Y1468" s="213"/>
      <c r="Z1468" s="213"/>
      <c r="AA1468" s="213"/>
      <c r="AB1468" s="213"/>
      <c r="AC1468" s="213"/>
      <c r="AD1468" s="213"/>
      <c r="AE1468" s="213"/>
      <c r="AF1468" s="213"/>
      <c r="AG1468" s="213" t="s">
        <v>377</v>
      </c>
      <c r="AH1468" s="213"/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ht="22.5" outlineLevel="1" x14ac:dyDescent="0.2">
      <c r="A1469" s="220"/>
      <c r="B1469" s="221"/>
      <c r="C1469" s="261" t="s">
        <v>1874</v>
      </c>
      <c r="D1469" s="259"/>
      <c r="E1469" s="260"/>
      <c r="F1469" s="222"/>
      <c r="G1469" s="222"/>
      <c r="H1469" s="222"/>
      <c r="I1469" s="222"/>
      <c r="J1469" s="222"/>
      <c r="K1469" s="222"/>
      <c r="L1469" s="222"/>
      <c r="M1469" s="222"/>
      <c r="N1469" s="222"/>
      <c r="O1469" s="222"/>
      <c r="P1469" s="222"/>
      <c r="Q1469" s="222"/>
      <c r="R1469" s="222"/>
      <c r="S1469" s="222"/>
      <c r="T1469" s="222"/>
      <c r="U1469" s="222"/>
      <c r="V1469" s="222"/>
      <c r="W1469" s="222"/>
      <c r="X1469" s="222"/>
      <c r="Y1469" s="213"/>
      <c r="Z1469" s="213"/>
      <c r="AA1469" s="213"/>
      <c r="AB1469" s="213"/>
      <c r="AC1469" s="213"/>
      <c r="AD1469" s="213"/>
      <c r="AE1469" s="213"/>
      <c r="AF1469" s="213"/>
      <c r="AG1469" s="213" t="s">
        <v>532</v>
      </c>
      <c r="AH1469" s="213">
        <v>0</v>
      </c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ht="22.5" outlineLevel="1" x14ac:dyDescent="0.2">
      <c r="A1470" s="220"/>
      <c r="B1470" s="221"/>
      <c r="C1470" s="261" t="s">
        <v>1910</v>
      </c>
      <c r="D1470" s="259"/>
      <c r="E1470" s="260"/>
      <c r="F1470" s="222"/>
      <c r="G1470" s="222"/>
      <c r="H1470" s="222"/>
      <c r="I1470" s="222"/>
      <c r="J1470" s="222"/>
      <c r="K1470" s="222"/>
      <c r="L1470" s="222"/>
      <c r="M1470" s="222"/>
      <c r="N1470" s="222"/>
      <c r="O1470" s="222"/>
      <c r="P1470" s="222"/>
      <c r="Q1470" s="222"/>
      <c r="R1470" s="222"/>
      <c r="S1470" s="222"/>
      <c r="T1470" s="222"/>
      <c r="U1470" s="222"/>
      <c r="V1470" s="222"/>
      <c r="W1470" s="222"/>
      <c r="X1470" s="222"/>
      <c r="Y1470" s="213"/>
      <c r="Z1470" s="213"/>
      <c r="AA1470" s="213"/>
      <c r="AB1470" s="213"/>
      <c r="AC1470" s="213"/>
      <c r="AD1470" s="213"/>
      <c r="AE1470" s="213"/>
      <c r="AF1470" s="213"/>
      <c r="AG1470" s="213" t="s">
        <v>532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1" x14ac:dyDescent="0.2">
      <c r="A1471" s="220"/>
      <c r="B1471" s="221"/>
      <c r="C1471" s="261" t="s">
        <v>3209</v>
      </c>
      <c r="D1471" s="259"/>
      <c r="E1471" s="260"/>
      <c r="F1471" s="222"/>
      <c r="G1471" s="222"/>
      <c r="H1471" s="222"/>
      <c r="I1471" s="222"/>
      <c r="J1471" s="222"/>
      <c r="K1471" s="222"/>
      <c r="L1471" s="222"/>
      <c r="M1471" s="222"/>
      <c r="N1471" s="222"/>
      <c r="O1471" s="222"/>
      <c r="P1471" s="222"/>
      <c r="Q1471" s="222"/>
      <c r="R1471" s="222"/>
      <c r="S1471" s="222"/>
      <c r="T1471" s="222"/>
      <c r="U1471" s="222"/>
      <c r="V1471" s="222"/>
      <c r="W1471" s="222"/>
      <c r="X1471" s="222"/>
      <c r="Y1471" s="213"/>
      <c r="Z1471" s="213"/>
      <c r="AA1471" s="213"/>
      <c r="AB1471" s="213"/>
      <c r="AC1471" s="213"/>
      <c r="AD1471" s="213"/>
      <c r="AE1471" s="213"/>
      <c r="AF1471" s="213"/>
      <c r="AG1471" s="213" t="s">
        <v>532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1" x14ac:dyDescent="0.2">
      <c r="A1472" s="220"/>
      <c r="B1472" s="221"/>
      <c r="C1472" s="261" t="s">
        <v>2953</v>
      </c>
      <c r="D1472" s="259"/>
      <c r="E1472" s="260"/>
      <c r="F1472" s="222"/>
      <c r="G1472" s="222"/>
      <c r="H1472" s="222"/>
      <c r="I1472" s="222"/>
      <c r="J1472" s="222"/>
      <c r="K1472" s="222"/>
      <c r="L1472" s="222"/>
      <c r="M1472" s="222"/>
      <c r="N1472" s="222"/>
      <c r="O1472" s="222"/>
      <c r="P1472" s="222"/>
      <c r="Q1472" s="222"/>
      <c r="R1472" s="222"/>
      <c r="S1472" s="222"/>
      <c r="T1472" s="222"/>
      <c r="U1472" s="222"/>
      <c r="V1472" s="222"/>
      <c r="W1472" s="222"/>
      <c r="X1472" s="222"/>
      <c r="Y1472" s="213"/>
      <c r="Z1472" s="213"/>
      <c r="AA1472" s="213"/>
      <c r="AB1472" s="213"/>
      <c r="AC1472" s="213"/>
      <c r="AD1472" s="213"/>
      <c r="AE1472" s="213"/>
      <c r="AF1472" s="213"/>
      <c r="AG1472" s="213" t="s">
        <v>532</v>
      </c>
      <c r="AH1472" s="213">
        <v>0</v>
      </c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1" x14ac:dyDescent="0.2">
      <c r="A1473" s="220"/>
      <c r="B1473" s="221"/>
      <c r="C1473" s="261" t="s">
        <v>244</v>
      </c>
      <c r="D1473" s="259"/>
      <c r="E1473" s="260">
        <v>1</v>
      </c>
      <c r="F1473" s="222"/>
      <c r="G1473" s="222"/>
      <c r="H1473" s="222"/>
      <c r="I1473" s="222"/>
      <c r="J1473" s="222"/>
      <c r="K1473" s="222"/>
      <c r="L1473" s="222"/>
      <c r="M1473" s="222"/>
      <c r="N1473" s="222"/>
      <c r="O1473" s="222"/>
      <c r="P1473" s="222"/>
      <c r="Q1473" s="222"/>
      <c r="R1473" s="222"/>
      <c r="S1473" s="222"/>
      <c r="T1473" s="222"/>
      <c r="U1473" s="222"/>
      <c r="V1473" s="222"/>
      <c r="W1473" s="222"/>
      <c r="X1473" s="222"/>
      <c r="Y1473" s="213"/>
      <c r="Z1473" s="213"/>
      <c r="AA1473" s="213"/>
      <c r="AB1473" s="213"/>
      <c r="AC1473" s="213"/>
      <c r="AD1473" s="213"/>
      <c r="AE1473" s="213"/>
      <c r="AF1473" s="213"/>
      <c r="AG1473" s="213" t="s">
        <v>532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ht="22.5" outlineLevel="1" x14ac:dyDescent="0.2">
      <c r="A1474" s="234">
        <v>369</v>
      </c>
      <c r="B1474" s="235" t="s">
        <v>3253</v>
      </c>
      <c r="C1474" s="253" t="s">
        <v>3254</v>
      </c>
      <c r="D1474" s="236" t="s">
        <v>901</v>
      </c>
      <c r="E1474" s="237">
        <v>1</v>
      </c>
      <c r="F1474" s="238"/>
      <c r="G1474" s="239">
        <f>ROUND(E1474*F1474,2)</f>
        <v>0</v>
      </c>
      <c r="H1474" s="238"/>
      <c r="I1474" s="239">
        <f>ROUND(E1474*H1474,2)</f>
        <v>0</v>
      </c>
      <c r="J1474" s="238"/>
      <c r="K1474" s="239">
        <f>ROUND(E1474*J1474,2)</f>
        <v>0</v>
      </c>
      <c r="L1474" s="239">
        <v>21</v>
      </c>
      <c r="M1474" s="239">
        <f>G1474*(1+L1474/100)</f>
        <v>0</v>
      </c>
      <c r="N1474" s="239">
        <v>0</v>
      </c>
      <c r="O1474" s="239">
        <f>ROUND(E1474*N1474,2)</f>
        <v>0</v>
      </c>
      <c r="P1474" s="239">
        <v>0</v>
      </c>
      <c r="Q1474" s="239">
        <f>ROUND(E1474*P1474,2)</f>
        <v>0</v>
      </c>
      <c r="R1474" s="239"/>
      <c r="S1474" s="239" t="s">
        <v>374</v>
      </c>
      <c r="T1474" s="240" t="s">
        <v>375</v>
      </c>
      <c r="U1474" s="222">
        <v>0</v>
      </c>
      <c r="V1474" s="222">
        <f>ROUND(E1474*U1474,2)</f>
        <v>0</v>
      </c>
      <c r="W1474" s="222"/>
      <c r="X1474" s="222" t="s">
        <v>376</v>
      </c>
      <c r="Y1474" s="213"/>
      <c r="Z1474" s="213"/>
      <c r="AA1474" s="213"/>
      <c r="AB1474" s="213"/>
      <c r="AC1474" s="213"/>
      <c r="AD1474" s="213"/>
      <c r="AE1474" s="213"/>
      <c r="AF1474" s="213"/>
      <c r="AG1474" s="213" t="s">
        <v>377</v>
      </c>
      <c r="AH1474" s="213"/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ht="22.5" outlineLevel="1" x14ac:dyDescent="0.2">
      <c r="A1475" s="220"/>
      <c r="B1475" s="221"/>
      <c r="C1475" s="261" t="s">
        <v>1874</v>
      </c>
      <c r="D1475" s="259"/>
      <c r="E1475" s="260"/>
      <c r="F1475" s="222"/>
      <c r="G1475" s="222"/>
      <c r="H1475" s="222"/>
      <c r="I1475" s="222"/>
      <c r="J1475" s="222"/>
      <c r="K1475" s="222"/>
      <c r="L1475" s="222"/>
      <c r="M1475" s="222"/>
      <c r="N1475" s="222"/>
      <c r="O1475" s="222"/>
      <c r="P1475" s="222"/>
      <c r="Q1475" s="222"/>
      <c r="R1475" s="222"/>
      <c r="S1475" s="222"/>
      <c r="T1475" s="222"/>
      <c r="U1475" s="222"/>
      <c r="V1475" s="222"/>
      <c r="W1475" s="222"/>
      <c r="X1475" s="222"/>
      <c r="Y1475" s="213"/>
      <c r="Z1475" s="213"/>
      <c r="AA1475" s="213"/>
      <c r="AB1475" s="213"/>
      <c r="AC1475" s="213"/>
      <c r="AD1475" s="213"/>
      <c r="AE1475" s="213"/>
      <c r="AF1475" s="213"/>
      <c r="AG1475" s="213" t="s">
        <v>532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1" x14ac:dyDescent="0.2">
      <c r="A1476" s="220"/>
      <c r="B1476" s="221"/>
      <c r="C1476" s="261" t="s">
        <v>3255</v>
      </c>
      <c r="D1476" s="259"/>
      <c r="E1476" s="260"/>
      <c r="F1476" s="222"/>
      <c r="G1476" s="222"/>
      <c r="H1476" s="222"/>
      <c r="I1476" s="222"/>
      <c r="J1476" s="222"/>
      <c r="K1476" s="222"/>
      <c r="L1476" s="222"/>
      <c r="M1476" s="222"/>
      <c r="N1476" s="222"/>
      <c r="O1476" s="222"/>
      <c r="P1476" s="222"/>
      <c r="Q1476" s="222"/>
      <c r="R1476" s="222"/>
      <c r="S1476" s="222"/>
      <c r="T1476" s="222"/>
      <c r="U1476" s="222"/>
      <c r="V1476" s="222"/>
      <c r="W1476" s="222"/>
      <c r="X1476" s="222"/>
      <c r="Y1476" s="213"/>
      <c r="Z1476" s="213"/>
      <c r="AA1476" s="213"/>
      <c r="AB1476" s="213"/>
      <c r="AC1476" s="213"/>
      <c r="AD1476" s="213"/>
      <c r="AE1476" s="213"/>
      <c r="AF1476" s="213"/>
      <c r="AG1476" s="213" t="s">
        <v>532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1" x14ac:dyDescent="0.2">
      <c r="A1477" s="220"/>
      <c r="B1477" s="221"/>
      <c r="C1477" s="261" t="s">
        <v>3209</v>
      </c>
      <c r="D1477" s="259"/>
      <c r="E1477" s="260"/>
      <c r="F1477" s="222"/>
      <c r="G1477" s="222"/>
      <c r="H1477" s="222"/>
      <c r="I1477" s="222"/>
      <c r="J1477" s="222"/>
      <c r="K1477" s="222"/>
      <c r="L1477" s="222"/>
      <c r="M1477" s="222"/>
      <c r="N1477" s="222"/>
      <c r="O1477" s="222"/>
      <c r="P1477" s="222"/>
      <c r="Q1477" s="222"/>
      <c r="R1477" s="222"/>
      <c r="S1477" s="222"/>
      <c r="T1477" s="222"/>
      <c r="U1477" s="222"/>
      <c r="V1477" s="222"/>
      <c r="W1477" s="222"/>
      <c r="X1477" s="222"/>
      <c r="Y1477" s="213"/>
      <c r="Z1477" s="213"/>
      <c r="AA1477" s="213"/>
      <c r="AB1477" s="213"/>
      <c r="AC1477" s="213"/>
      <c r="AD1477" s="213"/>
      <c r="AE1477" s="213"/>
      <c r="AF1477" s="213"/>
      <c r="AG1477" s="213" t="s">
        <v>532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1" x14ac:dyDescent="0.2">
      <c r="A1478" s="220"/>
      <c r="B1478" s="221"/>
      <c r="C1478" s="261" t="s">
        <v>2953</v>
      </c>
      <c r="D1478" s="259"/>
      <c r="E1478" s="260"/>
      <c r="F1478" s="222"/>
      <c r="G1478" s="222"/>
      <c r="H1478" s="222"/>
      <c r="I1478" s="222"/>
      <c r="J1478" s="222"/>
      <c r="K1478" s="222"/>
      <c r="L1478" s="222"/>
      <c r="M1478" s="222"/>
      <c r="N1478" s="222"/>
      <c r="O1478" s="222"/>
      <c r="P1478" s="222"/>
      <c r="Q1478" s="222"/>
      <c r="R1478" s="222"/>
      <c r="S1478" s="222"/>
      <c r="T1478" s="222"/>
      <c r="U1478" s="222"/>
      <c r="V1478" s="222"/>
      <c r="W1478" s="222"/>
      <c r="X1478" s="222"/>
      <c r="Y1478" s="213"/>
      <c r="Z1478" s="213"/>
      <c r="AA1478" s="213"/>
      <c r="AB1478" s="213"/>
      <c r="AC1478" s="213"/>
      <c r="AD1478" s="213"/>
      <c r="AE1478" s="213"/>
      <c r="AF1478" s="213"/>
      <c r="AG1478" s="213" t="s">
        <v>532</v>
      </c>
      <c r="AH1478" s="213">
        <v>0</v>
      </c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1" x14ac:dyDescent="0.2">
      <c r="A1479" s="220"/>
      <c r="B1479" s="221"/>
      <c r="C1479" s="261" t="s">
        <v>244</v>
      </c>
      <c r="D1479" s="259"/>
      <c r="E1479" s="260">
        <v>1</v>
      </c>
      <c r="F1479" s="222"/>
      <c r="G1479" s="222"/>
      <c r="H1479" s="222"/>
      <c r="I1479" s="222"/>
      <c r="J1479" s="222"/>
      <c r="K1479" s="222"/>
      <c r="L1479" s="222"/>
      <c r="M1479" s="222"/>
      <c r="N1479" s="222"/>
      <c r="O1479" s="222"/>
      <c r="P1479" s="222"/>
      <c r="Q1479" s="222"/>
      <c r="R1479" s="222"/>
      <c r="S1479" s="222"/>
      <c r="T1479" s="222"/>
      <c r="U1479" s="222"/>
      <c r="V1479" s="222"/>
      <c r="W1479" s="222"/>
      <c r="X1479" s="222"/>
      <c r="Y1479" s="213"/>
      <c r="Z1479" s="213"/>
      <c r="AA1479" s="213"/>
      <c r="AB1479" s="213"/>
      <c r="AC1479" s="213"/>
      <c r="AD1479" s="213"/>
      <c r="AE1479" s="213"/>
      <c r="AF1479" s="213"/>
      <c r="AG1479" s="213" t="s">
        <v>532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ht="22.5" outlineLevel="1" x14ac:dyDescent="0.2">
      <c r="A1480" s="234">
        <v>370</v>
      </c>
      <c r="B1480" s="235" t="s">
        <v>3256</v>
      </c>
      <c r="C1480" s="253" t="s">
        <v>3257</v>
      </c>
      <c r="D1480" s="236" t="s">
        <v>901</v>
      </c>
      <c r="E1480" s="237">
        <v>1</v>
      </c>
      <c r="F1480" s="238"/>
      <c r="G1480" s="239">
        <f>ROUND(E1480*F1480,2)</f>
        <v>0</v>
      </c>
      <c r="H1480" s="238"/>
      <c r="I1480" s="239">
        <f>ROUND(E1480*H1480,2)</f>
        <v>0</v>
      </c>
      <c r="J1480" s="238"/>
      <c r="K1480" s="239">
        <f>ROUND(E1480*J1480,2)</f>
        <v>0</v>
      </c>
      <c r="L1480" s="239">
        <v>21</v>
      </c>
      <c r="M1480" s="239">
        <f>G1480*(1+L1480/100)</f>
        <v>0</v>
      </c>
      <c r="N1480" s="239">
        <v>0</v>
      </c>
      <c r="O1480" s="239">
        <f>ROUND(E1480*N1480,2)</f>
        <v>0</v>
      </c>
      <c r="P1480" s="239">
        <v>0</v>
      </c>
      <c r="Q1480" s="239">
        <f>ROUND(E1480*P1480,2)</f>
        <v>0</v>
      </c>
      <c r="R1480" s="239"/>
      <c r="S1480" s="239" t="s">
        <v>374</v>
      </c>
      <c r="T1480" s="240" t="s">
        <v>375</v>
      </c>
      <c r="U1480" s="222">
        <v>0</v>
      </c>
      <c r="V1480" s="222">
        <f>ROUND(E1480*U1480,2)</f>
        <v>0</v>
      </c>
      <c r="W1480" s="222"/>
      <c r="X1480" s="222" t="s">
        <v>376</v>
      </c>
      <c r="Y1480" s="213"/>
      <c r="Z1480" s="213"/>
      <c r="AA1480" s="213"/>
      <c r="AB1480" s="213"/>
      <c r="AC1480" s="213"/>
      <c r="AD1480" s="213"/>
      <c r="AE1480" s="213"/>
      <c r="AF1480" s="213"/>
      <c r="AG1480" s="213" t="s">
        <v>377</v>
      </c>
      <c r="AH1480" s="213"/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ht="22.5" outlineLevel="1" x14ac:dyDescent="0.2">
      <c r="A1481" s="220"/>
      <c r="B1481" s="221"/>
      <c r="C1481" s="261" t="s">
        <v>1874</v>
      </c>
      <c r="D1481" s="259"/>
      <c r="E1481" s="260"/>
      <c r="F1481" s="222"/>
      <c r="G1481" s="222"/>
      <c r="H1481" s="222"/>
      <c r="I1481" s="222"/>
      <c r="J1481" s="222"/>
      <c r="K1481" s="222"/>
      <c r="L1481" s="222"/>
      <c r="M1481" s="222"/>
      <c r="N1481" s="222"/>
      <c r="O1481" s="222"/>
      <c r="P1481" s="222"/>
      <c r="Q1481" s="222"/>
      <c r="R1481" s="222"/>
      <c r="S1481" s="222"/>
      <c r="T1481" s="222"/>
      <c r="U1481" s="222"/>
      <c r="V1481" s="222"/>
      <c r="W1481" s="222"/>
      <c r="X1481" s="222"/>
      <c r="Y1481" s="213"/>
      <c r="Z1481" s="213"/>
      <c r="AA1481" s="213"/>
      <c r="AB1481" s="213"/>
      <c r="AC1481" s="213"/>
      <c r="AD1481" s="213"/>
      <c r="AE1481" s="213"/>
      <c r="AF1481" s="213"/>
      <c r="AG1481" s="213" t="s">
        <v>532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1" x14ac:dyDescent="0.2">
      <c r="A1482" s="220"/>
      <c r="B1482" s="221"/>
      <c r="C1482" s="261" t="s">
        <v>3255</v>
      </c>
      <c r="D1482" s="259"/>
      <c r="E1482" s="260"/>
      <c r="F1482" s="222"/>
      <c r="G1482" s="222"/>
      <c r="H1482" s="222"/>
      <c r="I1482" s="222"/>
      <c r="J1482" s="222"/>
      <c r="K1482" s="222"/>
      <c r="L1482" s="222"/>
      <c r="M1482" s="222"/>
      <c r="N1482" s="222"/>
      <c r="O1482" s="222"/>
      <c r="P1482" s="222"/>
      <c r="Q1482" s="222"/>
      <c r="R1482" s="222"/>
      <c r="S1482" s="222"/>
      <c r="T1482" s="222"/>
      <c r="U1482" s="222"/>
      <c r="V1482" s="222"/>
      <c r="W1482" s="222"/>
      <c r="X1482" s="222"/>
      <c r="Y1482" s="213"/>
      <c r="Z1482" s="213"/>
      <c r="AA1482" s="213"/>
      <c r="AB1482" s="213"/>
      <c r="AC1482" s="213"/>
      <c r="AD1482" s="213"/>
      <c r="AE1482" s="213"/>
      <c r="AF1482" s="213"/>
      <c r="AG1482" s="213" t="s">
        <v>532</v>
      </c>
      <c r="AH1482" s="213">
        <v>0</v>
      </c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 x14ac:dyDescent="0.2">
      <c r="A1483" s="220"/>
      <c r="B1483" s="221"/>
      <c r="C1483" s="261" t="s">
        <v>3209</v>
      </c>
      <c r="D1483" s="259"/>
      <c r="E1483" s="260"/>
      <c r="F1483" s="222"/>
      <c r="G1483" s="222"/>
      <c r="H1483" s="222"/>
      <c r="I1483" s="222"/>
      <c r="J1483" s="222"/>
      <c r="K1483" s="222"/>
      <c r="L1483" s="222"/>
      <c r="M1483" s="222"/>
      <c r="N1483" s="222"/>
      <c r="O1483" s="222"/>
      <c r="P1483" s="222"/>
      <c r="Q1483" s="222"/>
      <c r="R1483" s="222"/>
      <c r="S1483" s="222"/>
      <c r="T1483" s="222"/>
      <c r="U1483" s="222"/>
      <c r="V1483" s="222"/>
      <c r="W1483" s="222"/>
      <c r="X1483" s="222"/>
      <c r="Y1483" s="213"/>
      <c r="Z1483" s="213"/>
      <c r="AA1483" s="213"/>
      <c r="AB1483" s="213"/>
      <c r="AC1483" s="213"/>
      <c r="AD1483" s="213"/>
      <c r="AE1483" s="213"/>
      <c r="AF1483" s="213"/>
      <c r="AG1483" s="213" t="s">
        <v>532</v>
      </c>
      <c r="AH1483" s="213">
        <v>0</v>
      </c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1" x14ac:dyDescent="0.2">
      <c r="A1484" s="220"/>
      <c r="B1484" s="221"/>
      <c r="C1484" s="261" t="s">
        <v>2953</v>
      </c>
      <c r="D1484" s="259"/>
      <c r="E1484" s="260"/>
      <c r="F1484" s="222"/>
      <c r="G1484" s="222"/>
      <c r="H1484" s="222"/>
      <c r="I1484" s="222"/>
      <c r="J1484" s="222"/>
      <c r="K1484" s="222"/>
      <c r="L1484" s="222"/>
      <c r="M1484" s="222"/>
      <c r="N1484" s="222"/>
      <c r="O1484" s="222"/>
      <c r="P1484" s="222"/>
      <c r="Q1484" s="222"/>
      <c r="R1484" s="222"/>
      <c r="S1484" s="222"/>
      <c r="T1484" s="222"/>
      <c r="U1484" s="222"/>
      <c r="V1484" s="222"/>
      <c r="W1484" s="222"/>
      <c r="X1484" s="222"/>
      <c r="Y1484" s="213"/>
      <c r="Z1484" s="213"/>
      <c r="AA1484" s="213"/>
      <c r="AB1484" s="213"/>
      <c r="AC1484" s="213"/>
      <c r="AD1484" s="213"/>
      <c r="AE1484" s="213"/>
      <c r="AF1484" s="213"/>
      <c r="AG1484" s="213" t="s">
        <v>532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1" x14ac:dyDescent="0.2">
      <c r="A1485" s="220"/>
      <c r="B1485" s="221"/>
      <c r="C1485" s="261" t="s">
        <v>244</v>
      </c>
      <c r="D1485" s="259"/>
      <c r="E1485" s="260">
        <v>1</v>
      </c>
      <c r="F1485" s="222"/>
      <c r="G1485" s="222"/>
      <c r="H1485" s="222"/>
      <c r="I1485" s="222"/>
      <c r="J1485" s="222"/>
      <c r="K1485" s="222"/>
      <c r="L1485" s="222"/>
      <c r="M1485" s="222"/>
      <c r="N1485" s="222"/>
      <c r="O1485" s="222"/>
      <c r="P1485" s="222"/>
      <c r="Q1485" s="222"/>
      <c r="R1485" s="222"/>
      <c r="S1485" s="222"/>
      <c r="T1485" s="222"/>
      <c r="U1485" s="222"/>
      <c r="V1485" s="222"/>
      <c r="W1485" s="222"/>
      <c r="X1485" s="222"/>
      <c r="Y1485" s="213"/>
      <c r="Z1485" s="213"/>
      <c r="AA1485" s="213"/>
      <c r="AB1485" s="213"/>
      <c r="AC1485" s="213"/>
      <c r="AD1485" s="213"/>
      <c r="AE1485" s="213"/>
      <c r="AF1485" s="213"/>
      <c r="AG1485" s="213" t="s">
        <v>532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outlineLevel="1" x14ac:dyDescent="0.2">
      <c r="A1486" s="234">
        <v>371</v>
      </c>
      <c r="B1486" s="235" t="s">
        <v>3258</v>
      </c>
      <c r="C1486" s="253" t="s">
        <v>3259</v>
      </c>
      <c r="D1486" s="236" t="s">
        <v>901</v>
      </c>
      <c r="E1486" s="237">
        <v>1</v>
      </c>
      <c r="F1486" s="238"/>
      <c r="G1486" s="239">
        <f>ROUND(E1486*F1486,2)</f>
        <v>0</v>
      </c>
      <c r="H1486" s="238"/>
      <c r="I1486" s="239">
        <f>ROUND(E1486*H1486,2)</f>
        <v>0</v>
      </c>
      <c r="J1486" s="238"/>
      <c r="K1486" s="239">
        <f>ROUND(E1486*J1486,2)</f>
        <v>0</v>
      </c>
      <c r="L1486" s="239">
        <v>21</v>
      </c>
      <c r="M1486" s="239">
        <f>G1486*(1+L1486/100)</f>
        <v>0</v>
      </c>
      <c r="N1486" s="239">
        <v>0</v>
      </c>
      <c r="O1486" s="239">
        <f>ROUND(E1486*N1486,2)</f>
        <v>0</v>
      </c>
      <c r="P1486" s="239">
        <v>0</v>
      </c>
      <c r="Q1486" s="239">
        <f>ROUND(E1486*P1486,2)</f>
        <v>0</v>
      </c>
      <c r="R1486" s="239"/>
      <c r="S1486" s="239" t="s">
        <v>374</v>
      </c>
      <c r="T1486" s="240" t="s">
        <v>375</v>
      </c>
      <c r="U1486" s="222">
        <v>0</v>
      </c>
      <c r="V1486" s="222">
        <f>ROUND(E1486*U1486,2)</f>
        <v>0</v>
      </c>
      <c r="W1486" s="222"/>
      <c r="X1486" s="222" t="s">
        <v>376</v>
      </c>
      <c r="Y1486" s="213"/>
      <c r="Z1486" s="213"/>
      <c r="AA1486" s="213"/>
      <c r="AB1486" s="213"/>
      <c r="AC1486" s="213"/>
      <c r="AD1486" s="213"/>
      <c r="AE1486" s="213"/>
      <c r="AF1486" s="213"/>
      <c r="AG1486" s="213" t="s">
        <v>377</v>
      </c>
      <c r="AH1486" s="213"/>
      <c r="AI1486" s="213"/>
      <c r="AJ1486" s="213"/>
      <c r="AK1486" s="213"/>
      <c r="AL1486" s="213"/>
      <c r="AM1486" s="213"/>
      <c r="AN1486" s="213"/>
      <c r="AO1486" s="213"/>
      <c r="AP1486" s="213"/>
      <c r="AQ1486" s="213"/>
      <c r="AR1486" s="213"/>
      <c r="AS1486" s="213"/>
      <c r="AT1486" s="213"/>
      <c r="AU1486" s="213"/>
      <c r="AV1486" s="213"/>
      <c r="AW1486" s="213"/>
      <c r="AX1486" s="213"/>
      <c r="AY1486" s="213"/>
      <c r="AZ1486" s="213"/>
      <c r="BA1486" s="213"/>
      <c r="BB1486" s="213"/>
      <c r="BC1486" s="213"/>
      <c r="BD1486" s="213"/>
      <c r="BE1486" s="213"/>
      <c r="BF1486" s="213"/>
      <c r="BG1486" s="213"/>
      <c r="BH1486" s="213"/>
    </row>
    <row r="1487" spans="1:60" ht="22.5" outlineLevel="1" x14ac:dyDescent="0.2">
      <c r="A1487" s="220"/>
      <c r="B1487" s="221"/>
      <c r="C1487" s="261" t="s">
        <v>1874</v>
      </c>
      <c r="D1487" s="259"/>
      <c r="E1487" s="260"/>
      <c r="F1487" s="222"/>
      <c r="G1487" s="222"/>
      <c r="H1487" s="222"/>
      <c r="I1487" s="222"/>
      <c r="J1487" s="222"/>
      <c r="K1487" s="222"/>
      <c r="L1487" s="222"/>
      <c r="M1487" s="222"/>
      <c r="N1487" s="222"/>
      <c r="O1487" s="222"/>
      <c r="P1487" s="222"/>
      <c r="Q1487" s="222"/>
      <c r="R1487" s="222"/>
      <c r="S1487" s="222"/>
      <c r="T1487" s="222"/>
      <c r="U1487" s="222"/>
      <c r="V1487" s="222"/>
      <c r="W1487" s="222"/>
      <c r="X1487" s="222"/>
      <c r="Y1487" s="213"/>
      <c r="Z1487" s="213"/>
      <c r="AA1487" s="213"/>
      <c r="AB1487" s="213"/>
      <c r="AC1487" s="213"/>
      <c r="AD1487" s="213"/>
      <c r="AE1487" s="213"/>
      <c r="AF1487" s="213"/>
      <c r="AG1487" s="213" t="s">
        <v>532</v>
      </c>
      <c r="AH1487" s="213">
        <v>0</v>
      </c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1" x14ac:dyDescent="0.2">
      <c r="A1488" s="220"/>
      <c r="B1488" s="221"/>
      <c r="C1488" s="261" t="s">
        <v>3255</v>
      </c>
      <c r="D1488" s="259"/>
      <c r="E1488" s="260"/>
      <c r="F1488" s="222"/>
      <c r="G1488" s="222"/>
      <c r="H1488" s="222"/>
      <c r="I1488" s="222"/>
      <c r="J1488" s="222"/>
      <c r="K1488" s="222"/>
      <c r="L1488" s="222"/>
      <c r="M1488" s="222"/>
      <c r="N1488" s="222"/>
      <c r="O1488" s="222"/>
      <c r="P1488" s="222"/>
      <c r="Q1488" s="222"/>
      <c r="R1488" s="222"/>
      <c r="S1488" s="222"/>
      <c r="T1488" s="222"/>
      <c r="U1488" s="222"/>
      <c r="V1488" s="222"/>
      <c r="W1488" s="222"/>
      <c r="X1488" s="222"/>
      <c r="Y1488" s="213"/>
      <c r="Z1488" s="213"/>
      <c r="AA1488" s="213"/>
      <c r="AB1488" s="213"/>
      <c r="AC1488" s="213"/>
      <c r="AD1488" s="213"/>
      <c r="AE1488" s="213"/>
      <c r="AF1488" s="213"/>
      <c r="AG1488" s="213" t="s">
        <v>532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outlineLevel="1" x14ac:dyDescent="0.2">
      <c r="A1489" s="220"/>
      <c r="B1489" s="221"/>
      <c r="C1489" s="261" t="s">
        <v>3209</v>
      </c>
      <c r="D1489" s="259"/>
      <c r="E1489" s="260"/>
      <c r="F1489" s="222"/>
      <c r="G1489" s="222"/>
      <c r="H1489" s="222"/>
      <c r="I1489" s="222"/>
      <c r="J1489" s="222"/>
      <c r="K1489" s="222"/>
      <c r="L1489" s="222"/>
      <c r="M1489" s="222"/>
      <c r="N1489" s="222"/>
      <c r="O1489" s="222"/>
      <c r="P1489" s="222"/>
      <c r="Q1489" s="222"/>
      <c r="R1489" s="222"/>
      <c r="S1489" s="222"/>
      <c r="T1489" s="222"/>
      <c r="U1489" s="222"/>
      <c r="V1489" s="222"/>
      <c r="W1489" s="222"/>
      <c r="X1489" s="222"/>
      <c r="Y1489" s="213"/>
      <c r="Z1489" s="213"/>
      <c r="AA1489" s="213"/>
      <c r="AB1489" s="213"/>
      <c r="AC1489" s="213"/>
      <c r="AD1489" s="213"/>
      <c r="AE1489" s="213"/>
      <c r="AF1489" s="213"/>
      <c r="AG1489" s="213" t="s">
        <v>532</v>
      </c>
      <c r="AH1489" s="213">
        <v>0</v>
      </c>
      <c r="AI1489" s="213"/>
      <c r="AJ1489" s="213"/>
      <c r="AK1489" s="213"/>
      <c r="AL1489" s="213"/>
      <c r="AM1489" s="213"/>
      <c r="AN1489" s="213"/>
      <c r="AO1489" s="213"/>
      <c r="AP1489" s="213"/>
      <c r="AQ1489" s="213"/>
      <c r="AR1489" s="213"/>
      <c r="AS1489" s="213"/>
      <c r="AT1489" s="213"/>
      <c r="AU1489" s="213"/>
      <c r="AV1489" s="213"/>
      <c r="AW1489" s="213"/>
      <c r="AX1489" s="213"/>
      <c r="AY1489" s="213"/>
      <c r="AZ1489" s="213"/>
      <c r="BA1489" s="213"/>
      <c r="BB1489" s="213"/>
      <c r="BC1489" s="213"/>
      <c r="BD1489" s="213"/>
      <c r="BE1489" s="213"/>
      <c r="BF1489" s="213"/>
      <c r="BG1489" s="213"/>
      <c r="BH1489" s="213"/>
    </row>
    <row r="1490" spans="1:60" outlineLevel="1" x14ac:dyDescent="0.2">
      <c r="A1490" s="220"/>
      <c r="B1490" s="221"/>
      <c r="C1490" s="261" t="s">
        <v>2953</v>
      </c>
      <c r="D1490" s="259"/>
      <c r="E1490" s="260"/>
      <c r="F1490" s="222"/>
      <c r="G1490" s="222"/>
      <c r="H1490" s="222"/>
      <c r="I1490" s="222"/>
      <c r="J1490" s="222"/>
      <c r="K1490" s="222"/>
      <c r="L1490" s="222"/>
      <c r="M1490" s="222"/>
      <c r="N1490" s="222"/>
      <c r="O1490" s="222"/>
      <c r="P1490" s="222"/>
      <c r="Q1490" s="222"/>
      <c r="R1490" s="222"/>
      <c r="S1490" s="222"/>
      <c r="T1490" s="222"/>
      <c r="U1490" s="222"/>
      <c r="V1490" s="222"/>
      <c r="W1490" s="222"/>
      <c r="X1490" s="222"/>
      <c r="Y1490" s="213"/>
      <c r="Z1490" s="213"/>
      <c r="AA1490" s="213"/>
      <c r="AB1490" s="213"/>
      <c r="AC1490" s="213"/>
      <c r="AD1490" s="213"/>
      <c r="AE1490" s="213"/>
      <c r="AF1490" s="213"/>
      <c r="AG1490" s="213" t="s">
        <v>532</v>
      </c>
      <c r="AH1490" s="213">
        <v>0</v>
      </c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20"/>
      <c r="B1491" s="221"/>
      <c r="C1491" s="261" t="s">
        <v>244</v>
      </c>
      <c r="D1491" s="259"/>
      <c r="E1491" s="260">
        <v>1</v>
      </c>
      <c r="F1491" s="222"/>
      <c r="G1491" s="222"/>
      <c r="H1491" s="222"/>
      <c r="I1491" s="222"/>
      <c r="J1491" s="222"/>
      <c r="K1491" s="222"/>
      <c r="L1491" s="222"/>
      <c r="M1491" s="222"/>
      <c r="N1491" s="222"/>
      <c r="O1491" s="222"/>
      <c r="P1491" s="222"/>
      <c r="Q1491" s="222"/>
      <c r="R1491" s="222"/>
      <c r="S1491" s="222"/>
      <c r="T1491" s="222"/>
      <c r="U1491" s="222"/>
      <c r="V1491" s="222"/>
      <c r="W1491" s="222"/>
      <c r="X1491" s="222"/>
      <c r="Y1491" s="213"/>
      <c r="Z1491" s="213"/>
      <c r="AA1491" s="213"/>
      <c r="AB1491" s="213"/>
      <c r="AC1491" s="213"/>
      <c r="AD1491" s="213"/>
      <c r="AE1491" s="213"/>
      <c r="AF1491" s="213"/>
      <c r="AG1491" s="213" t="s">
        <v>532</v>
      </c>
      <c r="AH1491" s="213">
        <v>0</v>
      </c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ht="22.5" outlineLevel="1" x14ac:dyDescent="0.2">
      <c r="A1492" s="234">
        <v>372</v>
      </c>
      <c r="B1492" s="235" t="s">
        <v>3260</v>
      </c>
      <c r="C1492" s="253" t="s">
        <v>3261</v>
      </c>
      <c r="D1492" s="236" t="s">
        <v>901</v>
      </c>
      <c r="E1492" s="237">
        <v>1</v>
      </c>
      <c r="F1492" s="238"/>
      <c r="G1492" s="239">
        <f>ROUND(E1492*F1492,2)</f>
        <v>0</v>
      </c>
      <c r="H1492" s="238"/>
      <c r="I1492" s="239">
        <f>ROUND(E1492*H1492,2)</f>
        <v>0</v>
      </c>
      <c r="J1492" s="238"/>
      <c r="K1492" s="239">
        <f>ROUND(E1492*J1492,2)</f>
        <v>0</v>
      </c>
      <c r="L1492" s="239">
        <v>21</v>
      </c>
      <c r="M1492" s="239">
        <f>G1492*(1+L1492/100)</f>
        <v>0</v>
      </c>
      <c r="N1492" s="239">
        <v>0</v>
      </c>
      <c r="O1492" s="239">
        <f>ROUND(E1492*N1492,2)</f>
        <v>0</v>
      </c>
      <c r="P1492" s="239">
        <v>0</v>
      </c>
      <c r="Q1492" s="239">
        <f>ROUND(E1492*P1492,2)</f>
        <v>0</v>
      </c>
      <c r="R1492" s="239"/>
      <c r="S1492" s="239" t="s">
        <v>374</v>
      </c>
      <c r="T1492" s="240" t="s">
        <v>375</v>
      </c>
      <c r="U1492" s="222">
        <v>0</v>
      </c>
      <c r="V1492" s="222">
        <f>ROUND(E1492*U1492,2)</f>
        <v>0</v>
      </c>
      <c r="W1492" s="222"/>
      <c r="X1492" s="222" t="s">
        <v>376</v>
      </c>
      <c r="Y1492" s="213"/>
      <c r="Z1492" s="213"/>
      <c r="AA1492" s="213"/>
      <c r="AB1492" s="213"/>
      <c r="AC1492" s="213"/>
      <c r="AD1492" s="213"/>
      <c r="AE1492" s="213"/>
      <c r="AF1492" s="213"/>
      <c r="AG1492" s="213" t="s">
        <v>377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ht="22.5" outlineLevel="1" x14ac:dyDescent="0.2">
      <c r="A1493" s="220"/>
      <c r="B1493" s="221"/>
      <c r="C1493" s="261" t="s">
        <v>1874</v>
      </c>
      <c r="D1493" s="259"/>
      <c r="E1493" s="260"/>
      <c r="F1493" s="222"/>
      <c r="G1493" s="222"/>
      <c r="H1493" s="222"/>
      <c r="I1493" s="222"/>
      <c r="J1493" s="222"/>
      <c r="K1493" s="222"/>
      <c r="L1493" s="222"/>
      <c r="M1493" s="222"/>
      <c r="N1493" s="222"/>
      <c r="O1493" s="222"/>
      <c r="P1493" s="222"/>
      <c r="Q1493" s="222"/>
      <c r="R1493" s="222"/>
      <c r="S1493" s="222"/>
      <c r="T1493" s="222"/>
      <c r="U1493" s="222"/>
      <c r="V1493" s="222"/>
      <c r="W1493" s="222"/>
      <c r="X1493" s="222"/>
      <c r="Y1493" s="213"/>
      <c r="Z1493" s="213"/>
      <c r="AA1493" s="213"/>
      <c r="AB1493" s="213"/>
      <c r="AC1493" s="213"/>
      <c r="AD1493" s="213"/>
      <c r="AE1493" s="213"/>
      <c r="AF1493" s="213"/>
      <c r="AG1493" s="213" t="s">
        <v>532</v>
      </c>
      <c r="AH1493" s="213">
        <v>0</v>
      </c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20"/>
      <c r="B1494" s="221"/>
      <c r="C1494" s="261" t="s">
        <v>3255</v>
      </c>
      <c r="D1494" s="259"/>
      <c r="E1494" s="260"/>
      <c r="F1494" s="222"/>
      <c r="G1494" s="222"/>
      <c r="H1494" s="222"/>
      <c r="I1494" s="222"/>
      <c r="J1494" s="222"/>
      <c r="K1494" s="222"/>
      <c r="L1494" s="222"/>
      <c r="M1494" s="222"/>
      <c r="N1494" s="222"/>
      <c r="O1494" s="222"/>
      <c r="P1494" s="222"/>
      <c r="Q1494" s="222"/>
      <c r="R1494" s="222"/>
      <c r="S1494" s="222"/>
      <c r="T1494" s="222"/>
      <c r="U1494" s="222"/>
      <c r="V1494" s="222"/>
      <c r="W1494" s="222"/>
      <c r="X1494" s="222"/>
      <c r="Y1494" s="213"/>
      <c r="Z1494" s="213"/>
      <c r="AA1494" s="213"/>
      <c r="AB1494" s="213"/>
      <c r="AC1494" s="213"/>
      <c r="AD1494" s="213"/>
      <c r="AE1494" s="213"/>
      <c r="AF1494" s="213"/>
      <c r="AG1494" s="213" t="s">
        <v>532</v>
      </c>
      <c r="AH1494" s="213">
        <v>0</v>
      </c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 x14ac:dyDescent="0.2">
      <c r="A1495" s="220"/>
      <c r="B1495" s="221"/>
      <c r="C1495" s="261" t="s">
        <v>3209</v>
      </c>
      <c r="D1495" s="259"/>
      <c r="E1495" s="260"/>
      <c r="F1495" s="222"/>
      <c r="G1495" s="222"/>
      <c r="H1495" s="222"/>
      <c r="I1495" s="222"/>
      <c r="J1495" s="222"/>
      <c r="K1495" s="222"/>
      <c r="L1495" s="222"/>
      <c r="M1495" s="222"/>
      <c r="N1495" s="222"/>
      <c r="O1495" s="222"/>
      <c r="P1495" s="222"/>
      <c r="Q1495" s="222"/>
      <c r="R1495" s="222"/>
      <c r="S1495" s="222"/>
      <c r="T1495" s="222"/>
      <c r="U1495" s="222"/>
      <c r="V1495" s="222"/>
      <c r="W1495" s="222"/>
      <c r="X1495" s="222"/>
      <c r="Y1495" s="213"/>
      <c r="Z1495" s="213"/>
      <c r="AA1495" s="213"/>
      <c r="AB1495" s="213"/>
      <c r="AC1495" s="213"/>
      <c r="AD1495" s="213"/>
      <c r="AE1495" s="213"/>
      <c r="AF1495" s="213"/>
      <c r="AG1495" s="213" t="s">
        <v>532</v>
      </c>
      <c r="AH1495" s="213">
        <v>0</v>
      </c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20"/>
      <c r="B1496" s="221"/>
      <c r="C1496" s="261" t="s">
        <v>2953</v>
      </c>
      <c r="D1496" s="259"/>
      <c r="E1496" s="260"/>
      <c r="F1496" s="222"/>
      <c r="G1496" s="222"/>
      <c r="H1496" s="222"/>
      <c r="I1496" s="222"/>
      <c r="J1496" s="222"/>
      <c r="K1496" s="222"/>
      <c r="L1496" s="222"/>
      <c r="M1496" s="222"/>
      <c r="N1496" s="222"/>
      <c r="O1496" s="222"/>
      <c r="P1496" s="222"/>
      <c r="Q1496" s="222"/>
      <c r="R1496" s="222"/>
      <c r="S1496" s="222"/>
      <c r="T1496" s="222"/>
      <c r="U1496" s="222"/>
      <c r="V1496" s="222"/>
      <c r="W1496" s="222"/>
      <c r="X1496" s="222"/>
      <c r="Y1496" s="213"/>
      <c r="Z1496" s="213"/>
      <c r="AA1496" s="213"/>
      <c r="AB1496" s="213"/>
      <c r="AC1496" s="213"/>
      <c r="AD1496" s="213"/>
      <c r="AE1496" s="213"/>
      <c r="AF1496" s="213"/>
      <c r="AG1496" s="213" t="s">
        <v>532</v>
      </c>
      <c r="AH1496" s="213">
        <v>0</v>
      </c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20"/>
      <c r="B1497" s="221"/>
      <c r="C1497" s="261" t="s">
        <v>244</v>
      </c>
      <c r="D1497" s="259"/>
      <c r="E1497" s="260">
        <v>1</v>
      </c>
      <c r="F1497" s="222"/>
      <c r="G1497" s="222"/>
      <c r="H1497" s="222"/>
      <c r="I1497" s="222"/>
      <c r="J1497" s="222"/>
      <c r="K1497" s="222"/>
      <c r="L1497" s="222"/>
      <c r="M1497" s="222"/>
      <c r="N1497" s="222"/>
      <c r="O1497" s="222"/>
      <c r="P1497" s="222"/>
      <c r="Q1497" s="222"/>
      <c r="R1497" s="222"/>
      <c r="S1497" s="222"/>
      <c r="T1497" s="222"/>
      <c r="U1497" s="222"/>
      <c r="V1497" s="222"/>
      <c r="W1497" s="222"/>
      <c r="X1497" s="222"/>
      <c r="Y1497" s="213"/>
      <c r="Z1497" s="213"/>
      <c r="AA1497" s="213"/>
      <c r="AB1497" s="213"/>
      <c r="AC1497" s="213"/>
      <c r="AD1497" s="213"/>
      <c r="AE1497" s="213"/>
      <c r="AF1497" s="213"/>
      <c r="AG1497" s="213" t="s">
        <v>532</v>
      </c>
      <c r="AH1497" s="213">
        <v>0</v>
      </c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1" x14ac:dyDescent="0.2">
      <c r="A1498" s="234">
        <v>373</v>
      </c>
      <c r="B1498" s="235" t="s">
        <v>3262</v>
      </c>
      <c r="C1498" s="253" t="s">
        <v>3263</v>
      </c>
      <c r="D1498" s="236" t="s">
        <v>901</v>
      </c>
      <c r="E1498" s="237">
        <v>1</v>
      </c>
      <c r="F1498" s="238"/>
      <c r="G1498" s="239">
        <f>ROUND(E1498*F1498,2)</f>
        <v>0</v>
      </c>
      <c r="H1498" s="238"/>
      <c r="I1498" s="239">
        <f>ROUND(E1498*H1498,2)</f>
        <v>0</v>
      </c>
      <c r="J1498" s="238"/>
      <c r="K1498" s="239">
        <f>ROUND(E1498*J1498,2)</f>
        <v>0</v>
      </c>
      <c r="L1498" s="239">
        <v>21</v>
      </c>
      <c r="M1498" s="239">
        <f>G1498*(1+L1498/100)</f>
        <v>0</v>
      </c>
      <c r="N1498" s="239">
        <v>0</v>
      </c>
      <c r="O1498" s="239">
        <f>ROUND(E1498*N1498,2)</f>
        <v>0</v>
      </c>
      <c r="P1498" s="239">
        <v>0</v>
      </c>
      <c r="Q1498" s="239">
        <f>ROUND(E1498*P1498,2)</f>
        <v>0</v>
      </c>
      <c r="R1498" s="239"/>
      <c r="S1498" s="239" t="s">
        <v>374</v>
      </c>
      <c r="T1498" s="240" t="s">
        <v>375</v>
      </c>
      <c r="U1498" s="222">
        <v>0</v>
      </c>
      <c r="V1498" s="222">
        <f>ROUND(E1498*U1498,2)</f>
        <v>0</v>
      </c>
      <c r="W1498" s="222"/>
      <c r="X1498" s="222" t="s">
        <v>376</v>
      </c>
      <c r="Y1498" s="213"/>
      <c r="Z1498" s="213"/>
      <c r="AA1498" s="213"/>
      <c r="AB1498" s="213"/>
      <c r="AC1498" s="213"/>
      <c r="AD1498" s="213"/>
      <c r="AE1498" s="213"/>
      <c r="AF1498" s="213"/>
      <c r="AG1498" s="213" t="s">
        <v>377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ht="22.5" outlineLevel="1" x14ac:dyDescent="0.2">
      <c r="A1499" s="220"/>
      <c r="B1499" s="221"/>
      <c r="C1499" s="261" t="s">
        <v>1874</v>
      </c>
      <c r="D1499" s="259"/>
      <c r="E1499" s="260"/>
      <c r="F1499" s="222"/>
      <c r="G1499" s="222"/>
      <c r="H1499" s="222"/>
      <c r="I1499" s="222"/>
      <c r="J1499" s="222"/>
      <c r="K1499" s="222"/>
      <c r="L1499" s="222"/>
      <c r="M1499" s="222"/>
      <c r="N1499" s="222"/>
      <c r="O1499" s="222"/>
      <c r="P1499" s="222"/>
      <c r="Q1499" s="222"/>
      <c r="R1499" s="222"/>
      <c r="S1499" s="222"/>
      <c r="T1499" s="222"/>
      <c r="U1499" s="222"/>
      <c r="V1499" s="222"/>
      <c r="W1499" s="222"/>
      <c r="X1499" s="222"/>
      <c r="Y1499" s="213"/>
      <c r="Z1499" s="213"/>
      <c r="AA1499" s="213"/>
      <c r="AB1499" s="213"/>
      <c r="AC1499" s="213"/>
      <c r="AD1499" s="213"/>
      <c r="AE1499" s="213"/>
      <c r="AF1499" s="213"/>
      <c r="AG1499" s="213" t="s">
        <v>532</v>
      </c>
      <c r="AH1499" s="213">
        <v>0</v>
      </c>
      <c r="AI1499" s="213"/>
      <c r="AJ1499" s="213"/>
      <c r="AK1499" s="213"/>
      <c r="AL1499" s="213"/>
      <c r="AM1499" s="213"/>
      <c r="AN1499" s="213"/>
      <c r="AO1499" s="213"/>
      <c r="AP1499" s="213"/>
      <c r="AQ1499" s="213"/>
      <c r="AR1499" s="213"/>
      <c r="AS1499" s="213"/>
      <c r="AT1499" s="213"/>
      <c r="AU1499" s="213"/>
      <c r="AV1499" s="213"/>
      <c r="AW1499" s="213"/>
      <c r="AX1499" s="213"/>
      <c r="AY1499" s="213"/>
      <c r="AZ1499" s="213"/>
      <c r="BA1499" s="213"/>
      <c r="BB1499" s="213"/>
      <c r="BC1499" s="213"/>
      <c r="BD1499" s="213"/>
      <c r="BE1499" s="213"/>
      <c r="BF1499" s="213"/>
      <c r="BG1499" s="213"/>
      <c r="BH1499" s="213"/>
    </row>
    <row r="1500" spans="1:60" outlineLevel="1" x14ac:dyDescent="0.2">
      <c r="A1500" s="220"/>
      <c r="B1500" s="221"/>
      <c r="C1500" s="261" t="s">
        <v>3255</v>
      </c>
      <c r="D1500" s="259"/>
      <c r="E1500" s="260"/>
      <c r="F1500" s="222"/>
      <c r="G1500" s="222"/>
      <c r="H1500" s="222"/>
      <c r="I1500" s="222"/>
      <c r="J1500" s="222"/>
      <c r="K1500" s="222"/>
      <c r="L1500" s="222"/>
      <c r="M1500" s="222"/>
      <c r="N1500" s="222"/>
      <c r="O1500" s="222"/>
      <c r="P1500" s="222"/>
      <c r="Q1500" s="222"/>
      <c r="R1500" s="222"/>
      <c r="S1500" s="222"/>
      <c r="T1500" s="222"/>
      <c r="U1500" s="222"/>
      <c r="V1500" s="222"/>
      <c r="W1500" s="222"/>
      <c r="X1500" s="222"/>
      <c r="Y1500" s="213"/>
      <c r="Z1500" s="213"/>
      <c r="AA1500" s="213"/>
      <c r="AB1500" s="213"/>
      <c r="AC1500" s="213"/>
      <c r="AD1500" s="213"/>
      <c r="AE1500" s="213"/>
      <c r="AF1500" s="213"/>
      <c r="AG1500" s="213" t="s">
        <v>532</v>
      </c>
      <c r="AH1500" s="213">
        <v>0</v>
      </c>
      <c r="AI1500" s="213"/>
      <c r="AJ1500" s="213"/>
      <c r="AK1500" s="213"/>
      <c r="AL1500" s="213"/>
      <c r="AM1500" s="213"/>
      <c r="AN1500" s="213"/>
      <c r="AO1500" s="213"/>
      <c r="AP1500" s="213"/>
      <c r="AQ1500" s="213"/>
      <c r="AR1500" s="213"/>
      <c r="AS1500" s="213"/>
      <c r="AT1500" s="213"/>
      <c r="AU1500" s="213"/>
      <c r="AV1500" s="213"/>
      <c r="AW1500" s="213"/>
      <c r="AX1500" s="213"/>
      <c r="AY1500" s="213"/>
      <c r="AZ1500" s="213"/>
      <c r="BA1500" s="213"/>
      <c r="BB1500" s="213"/>
      <c r="BC1500" s="213"/>
      <c r="BD1500" s="213"/>
      <c r="BE1500" s="213"/>
      <c r="BF1500" s="213"/>
      <c r="BG1500" s="213"/>
      <c r="BH1500" s="213"/>
    </row>
    <row r="1501" spans="1:60" outlineLevel="1" x14ac:dyDescent="0.2">
      <c r="A1501" s="220"/>
      <c r="B1501" s="221"/>
      <c r="C1501" s="261" t="s">
        <v>3209</v>
      </c>
      <c r="D1501" s="259"/>
      <c r="E1501" s="260"/>
      <c r="F1501" s="222"/>
      <c r="G1501" s="222"/>
      <c r="H1501" s="222"/>
      <c r="I1501" s="222"/>
      <c r="J1501" s="222"/>
      <c r="K1501" s="222"/>
      <c r="L1501" s="222"/>
      <c r="M1501" s="222"/>
      <c r="N1501" s="222"/>
      <c r="O1501" s="222"/>
      <c r="P1501" s="222"/>
      <c r="Q1501" s="222"/>
      <c r="R1501" s="222"/>
      <c r="S1501" s="222"/>
      <c r="T1501" s="222"/>
      <c r="U1501" s="222"/>
      <c r="V1501" s="222"/>
      <c r="W1501" s="222"/>
      <c r="X1501" s="222"/>
      <c r="Y1501" s="213"/>
      <c r="Z1501" s="213"/>
      <c r="AA1501" s="213"/>
      <c r="AB1501" s="213"/>
      <c r="AC1501" s="213"/>
      <c r="AD1501" s="213"/>
      <c r="AE1501" s="213"/>
      <c r="AF1501" s="213"/>
      <c r="AG1501" s="213" t="s">
        <v>532</v>
      </c>
      <c r="AH1501" s="213">
        <v>0</v>
      </c>
      <c r="AI1501" s="213"/>
      <c r="AJ1501" s="213"/>
      <c r="AK1501" s="213"/>
      <c r="AL1501" s="213"/>
      <c r="AM1501" s="213"/>
      <c r="AN1501" s="213"/>
      <c r="AO1501" s="213"/>
      <c r="AP1501" s="213"/>
      <c r="AQ1501" s="213"/>
      <c r="AR1501" s="213"/>
      <c r="AS1501" s="213"/>
      <c r="AT1501" s="213"/>
      <c r="AU1501" s="213"/>
      <c r="AV1501" s="213"/>
      <c r="AW1501" s="213"/>
      <c r="AX1501" s="213"/>
      <c r="AY1501" s="213"/>
      <c r="AZ1501" s="213"/>
      <c r="BA1501" s="213"/>
      <c r="BB1501" s="213"/>
      <c r="BC1501" s="213"/>
      <c r="BD1501" s="213"/>
      <c r="BE1501" s="213"/>
      <c r="BF1501" s="213"/>
      <c r="BG1501" s="213"/>
      <c r="BH1501" s="213"/>
    </row>
    <row r="1502" spans="1:60" outlineLevel="1" x14ac:dyDescent="0.2">
      <c r="A1502" s="220"/>
      <c r="B1502" s="221"/>
      <c r="C1502" s="261" t="s">
        <v>2953</v>
      </c>
      <c r="D1502" s="259"/>
      <c r="E1502" s="260"/>
      <c r="F1502" s="222"/>
      <c r="G1502" s="222"/>
      <c r="H1502" s="222"/>
      <c r="I1502" s="222"/>
      <c r="J1502" s="222"/>
      <c r="K1502" s="222"/>
      <c r="L1502" s="222"/>
      <c r="M1502" s="222"/>
      <c r="N1502" s="222"/>
      <c r="O1502" s="222"/>
      <c r="P1502" s="222"/>
      <c r="Q1502" s="222"/>
      <c r="R1502" s="222"/>
      <c r="S1502" s="222"/>
      <c r="T1502" s="222"/>
      <c r="U1502" s="222"/>
      <c r="V1502" s="222"/>
      <c r="W1502" s="222"/>
      <c r="X1502" s="222"/>
      <c r="Y1502" s="213"/>
      <c r="Z1502" s="213"/>
      <c r="AA1502" s="213"/>
      <c r="AB1502" s="213"/>
      <c r="AC1502" s="213"/>
      <c r="AD1502" s="213"/>
      <c r="AE1502" s="213"/>
      <c r="AF1502" s="213"/>
      <c r="AG1502" s="213" t="s">
        <v>532</v>
      </c>
      <c r="AH1502" s="213">
        <v>0</v>
      </c>
      <c r="AI1502" s="213"/>
      <c r="AJ1502" s="213"/>
      <c r="AK1502" s="213"/>
      <c r="AL1502" s="213"/>
      <c r="AM1502" s="213"/>
      <c r="AN1502" s="213"/>
      <c r="AO1502" s="213"/>
      <c r="AP1502" s="213"/>
      <c r="AQ1502" s="213"/>
      <c r="AR1502" s="213"/>
      <c r="AS1502" s="213"/>
      <c r="AT1502" s="213"/>
      <c r="AU1502" s="213"/>
      <c r="AV1502" s="213"/>
      <c r="AW1502" s="213"/>
      <c r="AX1502" s="213"/>
      <c r="AY1502" s="213"/>
      <c r="AZ1502" s="213"/>
      <c r="BA1502" s="213"/>
      <c r="BB1502" s="213"/>
      <c r="BC1502" s="213"/>
      <c r="BD1502" s="213"/>
      <c r="BE1502" s="213"/>
      <c r="BF1502" s="213"/>
      <c r="BG1502" s="213"/>
      <c r="BH1502" s="213"/>
    </row>
    <row r="1503" spans="1:60" outlineLevel="1" x14ac:dyDescent="0.2">
      <c r="A1503" s="220"/>
      <c r="B1503" s="221"/>
      <c r="C1503" s="261" t="s">
        <v>244</v>
      </c>
      <c r="D1503" s="259"/>
      <c r="E1503" s="260">
        <v>1</v>
      </c>
      <c r="F1503" s="222"/>
      <c r="G1503" s="222"/>
      <c r="H1503" s="222"/>
      <c r="I1503" s="222"/>
      <c r="J1503" s="222"/>
      <c r="K1503" s="222"/>
      <c r="L1503" s="222"/>
      <c r="M1503" s="222"/>
      <c r="N1503" s="222"/>
      <c r="O1503" s="222"/>
      <c r="P1503" s="222"/>
      <c r="Q1503" s="222"/>
      <c r="R1503" s="222"/>
      <c r="S1503" s="222"/>
      <c r="T1503" s="222"/>
      <c r="U1503" s="222"/>
      <c r="V1503" s="222"/>
      <c r="W1503" s="222"/>
      <c r="X1503" s="222"/>
      <c r="Y1503" s="213"/>
      <c r="Z1503" s="213"/>
      <c r="AA1503" s="213"/>
      <c r="AB1503" s="213"/>
      <c r="AC1503" s="213"/>
      <c r="AD1503" s="213"/>
      <c r="AE1503" s="213"/>
      <c r="AF1503" s="213"/>
      <c r="AG1503" s="213" t="s">
        <v>532</v>
      </c>
      <c r="AH1503" s="213">
        <v>0</v>
      </c>
      <c r="AI1503" s="213"/>
      <c r="AJ1503" s="213"/>
      <c r="AK1503" s="213"/>
      <c r="AL1503" s="213"/>
      <c r="AM1503" s="213"/>
      <c r="AN1503" s="213"/>
      <c r="AO1503" s="213"/>
      <c r="AP1503" s="213"/>
      <c r="AQ1503" s="213"/>
      <c r="AR1503" s="213"/>
      <c r="AS1503" s="213"/>
      <c r="AT1503" s="213"/>
      <c r="AU1503" s="213"/>
      <c r="AV1503" s="213"/>
      <c r="AW1503" s="213"/>
      <c r="AX1503" s="213"/>
      <c r="AY1503" s="213"/>
      <c r="AZ1503" s="213"/>
      <c r="BA1503" s="213"/>
      <c r="BB1503" s="213"/>
      <c r="BC1503" s="213"/>
      <c r="BD1503" s="213"/>
      <c r="BE1503" s="213"/>
      <c r="BF1503" s="213"/>
      <c r="BG1503" s="213"/>
      <c r="BH1503" s="213"/>
    </row>
    <row r="1504" spans="1:60" ht="22.5" outlineLevel="1" x14ac:dyDescent="0.2">
      <c r="A1504" s="234">
        <v>374</v>
      </c>
      <c r="B1504" s="235" t="s">
        <v>3264</v>
      </c>
      <c r="C1504" s="253" t="s">
        <v>3265</v>
      </c>
      <c r="D1504" s="236" t="s">
        <v>901</v>
      </c>
      <c r="E1504" s="237">
        <v>1</v>
      </c>
      <c r="F1504" s="238"/>
      <c r="G1504" s="239">
        <f>ROUND(E1504*F1504,2)</f>
        <v>0</v>
      </c>
      <c r="H1504" s="238"/>
      <c r="I1504" s="239">
        <f>ROUND(E1504*H1504,2)</f>
        <v>0</v>
      </c>
      <c r="J1504" s="238"/>
      <c r="K1504" s="239">
        <f>ROUND(E1504*J1504,2)</f>
        <v>0</v>
      </c>
      <c r="L1504" s="239">
        <v>21</v>
      </c>
      <c r="M1504" s="239">
        <f>G1504*(1+L1504/100)</f>
        <v>0</v>
      </c>
      <c r="N1504" s="239">
        <v>0</v>
      </c>
      <c r="O1504" s="239">
        <f>ROUND(E1504*N1504,2)</f>
        <v>0</v>
      </c>
      <c r="P1504" s="239">
        <v>0</v>
      </c>
      <c r="Q1504" s="239">
        <f>ROUND(E1504*P1504,2)</f>
        <v>0</v>
      </c>
      <c r="R1504" s="239"/>
      <c r="S1504" s="239" t="s">
        <v>374</v>
      </c>
      <c r="T1504" s="240" t="s">
        <v>375</v>
      </c>
      <c r="U1504" s="222">
        <v>0</v>
      </c>
      <c r="V1504" s="222">
        <f>ROUND(E1504*U1504,2)</f>
        <v>0</v>
      </c>
      <c r="W1504" s="222"/>
      <c r="X1504" s="222" t="s">
        <v>376</v>
      </c>
      <c r="Y1504" s="213"/>
      <c r="Z1504" s="213"/>
      <c r="AA1504" s="213"/>
      <c r="AB1504" s="213"/>
      <c r="AC1504" s="213"/>
      <c r="AD1504" s="213"/>
      <c r="AE1504" s="213"/>
      <c r="AF1504" s="213"/>
      <c r="AG1504" s="213" t="s">
        <v>377</v>
      </c>
      <c r="AH1504" s="213"/>
      <c r="AI1504" s="213"/>
      <c r="AJ1504" s="213"/>
      <c r="AK1504" s="213"/>
      <c r="AL1504" s="213"/>
      <c r="AM1504" s="213"/>
      <c r="AN1504" s="213"/>
      <c r="AO1504" s="213"/>
      <c r="AP1504" s="213"/>
      <c r="AQ1504" s="213"/>
      <c r="AR1504" s="213"/>
      <c r="AS1504" s="213"/>
      <c r="AT1504" s="213"/>
      <c r="AU1504" s="213"/>
      <c r="AV1504" s="213"/>
      <c r="AW1504" s="213"/>
      <c r="AX1504" s="213"/>
      <c r="AY1504" s="213"/>
      <c r="AZ1504" s="213"/>
      <c r="BA1504" s="213"/>
      <c r="BB1504" s="213"/>
      <c r="BC1504" s="213"/>
      <c r="BD1504" s="213"/>
      <c r="BE1504" s="213"/>
      <c r="BF1504" s="213"/>
      <c r="BG1504" s="213"/>
      <c r="BH1504" s="213"/>
    </row>
    <row r="1505" spans="1:60" ht="22.5" outlineLevel="1" x14ac:dyDescent="0.2">
      <c r="A1505" s="220"/>
      <c r="B1505" s="221"/>
      <c r="C1505" s="261" t="s">
        <v>1874</v>
      </c>
      <c r="D1505" s="259"/>
      <c r="E1505" s="260"/>
      <c r="F1505" s="222"/>
      <c r="G1505" s="222"/>
      <c r="H1505" s="222"/>
      <c r="I1505" s="222"/>
      <c r="J1505" s="222"/>
      <c r="K1505" s="222"/>
      <c r="L1505" s="222"/>
      <c r="M1505" s="222"/>
      <c r="N1505" s="222"/>
      <c r="O1505" s="222"/>
      <c r="P1505" s="222"/>
      <c r="Q1505" s="222"/>
      <c r="R1505" s="222"/>
      <c r="S1505" s="222"/>
      <c r="T1505" s="222"/>
      <c r="U1505" s="222"/>
      <c r="V1505" s="222"/>
      <c r="W1505" s="222"/>
      <c r="X1505" s="222"/>
      <c r="Y1505" s="213"/>
      <c r="Z1505" s="213"/>
      <c r="AA1505" s="213"/>
      <c r="AB1505" s="213"/>
      <c r="AC1505" s="213"/>
      <c r="AD1505" s="213"/>
      <c r="AE1505" s="213"/>
      <c r="AF1505" s="213"/>
      <c r="AG1505" s="213" t="s">
        <v>532</v>
      </c>
      <c r="AH1505" s="213">
        <v>0</v>
      </c>
      <c r="AI1505" s="213"/>
      <c r="AJ1505" s="213"/>
      <c r="AK1505" s="213"/>
      <c r="AL1505" s="213"/>
      <c r="AM1505" s="213"/>
      <c r="AN1505" s="213"/>
      <c r="AO1505" s="213"/>
      <c r="AP1505" s="213"/>
      <c r="AQ1505" s="213"/>
      <c r="AR1505" s="213"/>
      <c r="AS1505" s="213"/>
      <c r="AT1505" s="213"/>
      <c r="AU1505" s="213"/>
      <c r="AV1505" s="213"/>
      <c r="AW1505" s="213"/>
      <c r="AX1505" s="213"/>
      <c r="AY1505" s="213"/>
      <c r="AZ1505" s="213"/>
      <c r="BA1505" s="213"/>
      <c r="BB1505" s="213"/>
      <c r="BC1505" s="213"/>
      <c r="BD1505" s="213"/>
      <c r="BE1505" s="213"/>
      <c r="BF1505" s="213"/>
      <c r="BG1505" s="213"/>
      <c r="BH1505" s="213"/>
    </row>
    <row r="1506" spans="1:60" outlineLevel="1" x14ac:dyDescent="0.2">
      <c r="A1506" s="220"/>
      <c r="B1506" s="221"/>
      <c r="C1506" s="261" t="s">
        <v>3255</v>
      </c>
      <c r="D1506" s="259"/>
      <c r="E1506" s="260"/>
      <c r="F1506" s="222"/>
      <c r="G1506" s="222"/>
      <c r="H1506" s="222"/>
      <c r="I1506" s="222"/>
      <c r="J1506" s="222"/>
      <c r="K1506" s="222"/>
      <c r="L1506" s="222"/>
      <c r="M1506" s="222"/>
      <c r="N1506" s="222"/>
      <c r="O1506" s="222"/>
      <c r="P1506" s="222"/>
      <c r="Q1506" s="222"/>
      <c r="R1506" s="222"/>
      <c r="S1506" s="222"/>
      <c r="T1506" s="222"/>
      <c r="U1506" s="222"/>
      <c r="V1506" s="222"/>
      <c r="W1506" s="222"/>
      <c r="X1506" s="222"/>
      <c r="Y1506" s="213"/>
      <c r="Z1506" s="213"/>
      <c r="AA1506" s="213"/>
      <c r="AB1506" s="213"/>
      <c r="AC1506" s="213"/>
      <c r="AD1506" s="213"/>
      <c r="AE1506" s="213"/>
      <c r="AF1506" s="213"/>
      <c r="AG1506" s="213" t="s">
        <v>532</v>
      </c>
      <c r="AH1506" s="213">
        <v>0</v>
      </c>
      <c r="AI1506" s="213"/>
      <c r="AJ1506" s="213"/>
      <c r="AK1506" s="213"/>
      <c r="AL1506" s="213"/>
      <c r="AM1506" s="213"/>
      <c r="AN1506" s="213"/>
      <c r="AO1506" s="213"/>
      <c r="AP1506" s="213"/>
      <c r="AQ1506" s="213"/>
      <c r="AR1506" s="213"/>
      <c r="AS1506" s="213"/>
      <c r="AT1506" s="213"/>
      <c r="AU1506" s="213"/>
      <c r="AV1506" s="213"/>
      <c r="AW1506" s="213"/>
      <c r="AX1506" s="213"/>
      <c r="AY1506" s="213"/>
      <c r="AZ1506" s="213"/>
      <c r="BA1506" s="213"/>
      <c r="BB1506" s="213"/>
      <c r="BC1506" s="213"/>
      <c r="BD1506" s="213"/>
      <c r="BE1506" s="213"/>
      <c r="BF1506" s="213"/>
      <c r="BG1506" s="213"/>
      <c r="BH1506" s="213"/>
    </row>
    <row r="1507" spans="1:60" outlineLevel="1" x14ac:dyDescent="0.2">
      <c r="A1507" s="220"/>
      <c r="B1507" s="221"/>
      <c r="C1507" s="261" t="s">
        <v>3209</v>
      </c>
      <c r="D1507" s="259"/>
      <c r="E1507" s="260"/>
      <c r="F1507" s="222"/>
      <c r="G1507" s="222"/>
      <c r="H1507" s="222"/>
      <c r="I1507" s="222"/>
      <c r="J1507" s="222"/>
      <c r="K1507" s="222"/>
      <c r="L1507" s="222"/>
      <c r="M1507" s="222"/>
      <c r="N1507" s="222"/>
      <c r="O1507" s="222"/>
      <c r="P1507" s="222"/>
      <c r="Q1507" s="222"/>
      <c r="R1507" s="222"/>
      <c r="S1507" s="222"/>
      <c r="T1507" s="222"/>
      <c r="U1507" s="222"/>
      <c r="V1507" s="222"/>
      <c r="W1507" s="222"/>
      <c r="X1507" s="222"/>
      <c r="Y1507" s="213"/>
      <c r="Z1507" s="213"/>
      <c r="AA1507" s="213"/>
      <c r="AB1507" s="213"/>
      <c r="AC1507" s="213"/>
      <c r="AD1507" s="213"/>
      <c r="AE1507" s="213"/>
      <c r="AF1507" s="213"/>
      <c r="AG1507" s="213" t="s">
        <v>532</v>
      </c>
      <c r="AH1507" s="213">
        <v>0</v>
      </c>
      <c r="AI1507" s="213"/>
      <c r="AJ1507" s="213"/>
      <c r="AK1507" s="213"/>
      <c r="AL1507" s="213"/>
      <c r="AM1507" s="213"/>
      <c r="AN1507" s="213"/>
      <c r="AO1507" s="213"/>
      <c r="AP1507" s="213"/>
      <c r="AQ1507" s="213"/>
      <c r="AR1507" s="213"/>
      <c r="AS1507" s="213"/>
      <c r="AT1507" s="213"/>
      <c r="AU1507" s="213"/>
      <c r="AV1507" s="213"/>
      <c r="AW1507" s="213"/>
      <c r="AX1507" s="213"/>
      <c r="AY1507" s="213"/>
      <c r="AZ1507" s="213"/>
      <c r="BA1507" s="213"/>
      <c r="BB1507" s="213"/>
      <c r="BC1507" s="213"/>
      <c r="BD1507" s="213"/>
      <c r="BE1507" s="213"/>
      <c r="BF1507" s="213"/>
      <c r="BG1507" s="213"/>
      <c r="BH1507" s="213"/>
    </row>
    <row r="1508" spans="1:60" outlineLevel="1" x14ac:dyDescent="0.2">
      <c r="A1508" s="220"/>
      <c r="B1508" s="221"/>
      <c r="C1508" s="261" t="s">
        <v>2953</v>
      </c>
      <c r="D1508" s="259"/>
      <c r="E1508" s="260"/>
      <c r="F1508" s="222"/>
      <c r="G1508" s="222"/>
      <c r="H1508" s="222"/>
      <c r="I1508" s="222"/>
      <c r="J1508" s="222"/>
      <c r="K1508" s="222"/>
      <c r="L1508" s="222"/>
      <c r="M1508" s="222"/>
      <c r="N1508" s="222"/>
      <c r="O1508" s="222"/>
      <c r="P1508" s="222"/>
      <c r="Q1508" s="222"/>
      <c r="R1508" s="222"/>
      <c r="S1508" s="222"/>
      <c r="T1508" s="222"/>
      <c r="U1508" s="222"/>
      <c r="V1508" s="222"/>
      <c r="W1508" s="222"/>
      <c r="X1508" s="222"/>
      <c r="Y1508" s="213"/>
      <c r="Z1508" s="213"/>
      <c r="AA1508" s="213"/>
      <c r="AB1508" s="213"/>
      <c r="AC1508" s="213"/>
      <c r="AD1508" s="213"/>
      <c r="AE1508" s="213"/>
      <c r="AF1508" s="213"/>
      <c r="AG1508" s="213" t="s">
        <v>532</v>
      </c>
      <c r="AH1508" s="213">
        <v>0</v>
      </c>
      <c r="AI1508" s="213"/>
      <c r="AJ1508" s="213"/>
      <c r="AK1508" s="213"/>
      <c r="AL1508" s="213"/>
      <c r="AM1508" s="213"/>
      <c r="AN1508" s="213"/>
      <c r="AO1508" s="213"/>
      <c r="AP1508" s="213"/>
      <c r="AQ1508" s="213"/>
      <c r="AR1508" s="213"/>
      <c r="AS1508" s="213"/>
      <c r="AT1508" s="213"/>
      <c r="AU1508" s="213"/>
      <c r="AV1508" s="213"/>
      <c r="AW1508" s="213"/>
      <c r="AX1508" s="213"/>
      <c r="AY1508" s="213"/>
      <c r="AZ1508" s="213"/>
      <c r="BA1508" s="213"/>
      <c r="BB1508" s="213"/>
      <c r="BC1508" s="213"/>
      <c r="BD1508" s="213"/>
      <c r="BE1508" s="213"/>
      <c r="BF1508" s="213"/>
      <c r="BG1508" s="213"/>
      <c r="BH1508" s="213"/>
    </row>
    <row r="1509" spans="1:60" outlineLevel="1" x14ac:dyDescent="0.2">
      <c r="A1509" s="220"/>
      <c r="B1509" s="221"/>
      <c r="C1509" s="261" t="s">
        <v>244</v>
      </c>
      <c r="D1509" s="259"/>
      <c r="E1509" s="260">
        <v>1</v>
      </c>
      <c r="F1509" s="222"/>
      <c r="G1509" s="222"/>
      <c r="H1509" s="222"/>
      <c r="I1509" s="222"/>
      <c r="J1509" s="222"/>
      <c r="K1509" s="222"/>
      <c r="L1509" s="222"/>
      <c r="M1509" s="222"/>
      <c r="N1509" s="222"/>
      <c r="O1509" s="222"/>
      <c r="P1509" s="222"/>
      <c r="Q1509" s="222"/>
      <c r="R1509" s="222"/>
      <c r="S1509" s="222"/>
      <c r="T1509" s="222"/>
      <c r="U1509" s="222"/>
      <c r="V1509" s="222"/>
      <c r="W1509" s="222"/>
      <c r="X1509" s="222"/>
      <c r="Y1509" s="213"/>
      <c r="Z1509" s="213"/>
      <c r="AA1509" s="213"/>
      <c r="AB1509" s="213"/>
      <c r="AC1509" s="213"/>
      <c r="AD1509" s="213"/>
      <c r="AE1509" s="213"/>
      <c r="AF1509" s="213"/>
      <c r="AG1509" s="213" t="s">
        <v>532</v>
      </c>
      <c r="AH1509" s="213">
        <v>0</v>
      </c>
      <c r="AI1509" s="213"/>
      <c r="AJ1509" s="213"/>
      <c r="AK1509" s="213"/>
      <c r="AL1509" s="213"/>
      <c r="AM1509" s="213"/>
      <c r="AN1509" s="213"/>
      <c r="AO1509" s="213"/>
      <c r="AP1509" s="213"/>
      <c r="AQ1509" s="213"/>
      <c r="AR1509" s="213"/>
      <c r="AS1509" s="213"/>
      <c r="AT1509" s="213"/>
      <c r="AU1509" s="213"/>
      <c r="AV1509" s="213"/>
      <c r="AW1509" s="213"/>
      <c r="AX1509" s="213"/>
      <c r="AY1509" s="213"/>
      <c r="AZ1509" s="213"/>
      <c r="BA1509" s="213"/>
      <c r="BB1509" s="213"/>
      <c r="BC1509" s="213"/>
      <c r="BD1509" s="213"/>
      <c r="BE1509" s="213"/>
      <c r="BF1509" s="213"/>
      <c r="BG1509" s="213"/>
      <c r="BH1509" s="213"/>
    </row>
    <row r="1510" spans="1:60" ht="22.5" outlineLevel="1" x14ac:dyDescent="0.2">
      <c r="A1510" s="234">
        <v>375</v>
      </c>
      <c r="B1510" s="235" t="s">
        <v>3266</v>
      </c>
      <c r="C1510" s="253" t="s">
        <v>3267</v>
      </c>
      <c r="D1510" s="236" t="s">
        <v>901</v>
      </c>
      <c r="E1510" s="237">
        <v>14</v>
      </c>
      <c r="F1510" s="238"/>
      <c r="G1510" s="239">
        <f>ROUND(E1510*F1510,2)</f>
        <v>0</v>
      </c>
      <c r="H1510" s="238"/>
      <c r="I1510" s="239">
        <f>ROUND(E1510*H1510,2)</f>
        <v>0</v>
      </c>
      <c r="J1510" s="238"/>
      <c r="K1510" s="239">
        <f>ROUND(E1510*J1510,2)</f>
        <v>0</v>
      </c>
      <c r="L1510" s="239">
        <v>21</v>
      </c>
      <c r="M1510" s="239">
        <f>G1510*(1+L1510/100)</f>
        <v>0</v>
      </c>
      <c r="N1510" s="239">
        <v>0</v>
      </c>
      <c r="O1510" s="239">
        <f>ROUND(E1510*N1510,2)</f>
        <v>0</v>
      </c>
      <c r="P1510" s="239">
        <v>0</v>
      </c>
      <c r="Q1510" s="239">
        <f>ROUND(E1510*P1510,2)</f>
        <v>0</v>
      </c>
      <c r="R1510" s="239"/>
      <c r="S1510" s="239" t="s">
        <v>374</v>
      </c>
      <c r="T1510" s="240" t="s">
        <v>375</v>
      </c>
      <c r="U1510" s="222">
        <v>0</v>
      </c>
      <c r="V1510" s="222">
        <f>ROUND(E1510*U1510,2)</f>
        <v>0</v>
      </c>
      <c r="W1510" s="222"/>
      <c r="X1510" s="222" t="s">
        <v>376</v>
      </c>
      <c r="Y1510" s="213"/>
      <c r="Z1510" s="213"/>
      <c r="AA1510" s="213"/>
      <c r="AB1510" s="213"/>
      <c r="AC1510" s="213"/>
      <c r="AD1510" s="213"/>
      <c r="AE1510" s="213"/>
      <c r="AF1510" s="213"/>
      <c r="AG1510" s="213" t="s">
        <v>377</v>
      </c>
      <c r="AH1510" s="213"/>
      <c r="AI1510" s="213"/>
      <c r="AJ1510" s="213"/>
      <c r="AK1510" s="213"/>
      <c r="AL1510" s="213"/>
      <c r="AM1510" s="213"/>
      <c r="AN1510" s="213"/>
      <c r="AO1510" s="213"/>
      <c r="AP1510" s="213"/>
      <c r="AQ1510" s="213"/>
      <c r="AR1510" s="213"/>
      <c r="AS1510" s="213"/>
      <c r="AT1510" s="213"/>
      <c r="AU1510" s="213"/>
      <c r="AV1510" s="213"/>
      <c r="AW1510" s="213"/>
      <c r="AX1510" s="213"/>
      <c r="AY1510" s="213"/>
      <c r="AZ1510" s="213"/>
      <c r="BA1510" s="213"/>
      <c r="BB1510" s="213"/>
      <c r="BC1510" s="213"/>
      <c r="BD1510" s="213"/>
      <c r="BE1510" s="213"/>
      <c r="BF1510" s="213"/>
      <c r="BG1510" s="213"/>
      <c r="BH1510" s="213"/>
    </row>
    <row r="1511" spans="1:60" ht="22.5" outlineLevel="1" x14ac:dyDescent="0.2">
      <c r="A1511" s="220"/>
      <c r="B1511" s="221"/>
      <c r="C1511" s="261" t="s">
        <v>1874</v>
      </c>
      <c r="D1511" s="259"/>
      <c r="E1511" s="260"/>
      <c r="F1511" s="222"/>
      <c r="G1511" s="222"/>
      <c r="H1511" s="222"/>
      <c r="I1511" s="222"/>
      <c r="J1511" s="222"/>
      <c r="K1511" s="222"/>
      <c r="L1511" s="222"/>
      <c r="M1511" s="222"/>
      <c r="N1511" s="222"/>
      <c r="O1511" s="222"/>
      <c r="P1511" s="222"/>
      <c r="Q1511" s="222"/>
      <c r="R1511" s="222"/>
      <c r="S1511" s="222"/>
      <c r="T1511" s="222"/>
      <c r="U1511" s="222"/>
      <c r="V1511" s="222"/>
      <c r="W1511" s="222"/>
      <c r="X1511" s="222"/>
      <c r="Y1511" s="213"/>
      <c r="Z1511" s="213"/>
      <c r="AA1511" s="213"/>
      <c r="AB1511" s="213"/>
      <c r="AC1511" s="213"/>
      <c r="AD1511" s="213"/>
      <c r="AE1511" s="213"/>
      <c r="AF1511" s="213"/>
      <c r="AG1511" s="213" t="s">
        <v>532</v>
      </c>
      <c r="AH1511" s="213">
        <v>0</v>
      </c>
      <c r="AI1511" s="213"/>
      <c r="AJ1511" s="213"/>
      <c r="AK1511" s="213"/>
      <c r="AL1511" s="213"/>
      <c r="AM1511" s="213"/>
      <c r="AN1511" s="213"/>
      <c r="AO1511" s="213"/>
      <c r="AP1511" s="213"/>
      <c r="AQ1511" s="213"/>
      <c r="AR1511" s="213"/>
      <c r="AS1511" s="213"/>
      <c r="AT1511" s="213"/>
      <c r="AU1511" s="213"/>
      <c r="AV1511" s="213"/>
      <c r="AW1511" s="213"/>
      <c r="AX1511" s="213"/>
      <c r="AY1511" s="213"/>
      <c r="AZ1511" s="213"/>
      <c r="BA1511" s="213"/>
      <c r="BB1511" s="213"/>
      <c r="BC1511" s="213"/>
      <c r="BD1511" s="213"/>
      <c r="BE1511" s="213"/>
      <c r="BF1511" s="213"/>
      <c r="BG1511" s="213"/>
      <c r="BH1511" s="213"/>
    </row>
    <row r="1512" spans="1:60" outlineLevel="1" x14ac:dyDescent="0.2">
      <c r="A1512" s="220"/>
      <c r="B1512" s="221"/>
      <c r="C1512" s="261" t="s">
        <v>3255</v>
      </c>
      <c r="D1512" s="259"/>
      <c r="E1512" s="260"/>
      <c r="F1512" s="222"/>
      <c r="G1512" s="222"/>
      <c r="H1512" s="222"/>
      <c r="I1512" s="222"/>
      <c r="J1512" s="222"/>
      <c r="K1512" s="222"/>
      <c r="L1512" s="222"/>
      <c r="M1512" s="222"/>
      <c r="N1512" s="222"/>
      <c r="O1512" s="222"/>
      <c r="P1512" s="222"/>
      <c r="Q1512" s="222"/>
      <c r="R1512" s="222"/>
      <c r="S1512" s="222"/>
      <c r="T1512" s="222"/>
      <c r="U1512" s="222"/>
      <c r="V1512" s="222"/>
      <c r="W1512" s="222"/>
      <c r="X1512" s="222"/>
      <c r="Y1512" s="213"/>
      <c r="Z1512" s="213"/>
      <c r="AA1512" s="213"/>
      <c r="AB1512" s="213"/>
      <c r="AC1512" s="213"/>
      <c r="AD1512" s="213"/>
      <c r="AE1512" s="213"/>
      <c r="AF1512" s="213"/>
      <c r="AG1512" s="213" t="s">
        <v>532</v>
      </c>
      <c r="AH1512" s="213">
        <v>0</v>
      </c>
      <c r="AI1512" s="213"/>
      <c r="AJ1512" s="213"/>
      <c r="AK1512" s="213"/>
      <c r="AL1512" s="213"/>
      <c r="AM1512" s="213"/>
      <c r="AN1512" s="213"/>
      <c r="AO1512" s="213"/>
      <c r="AP1512" s="213"/>
      <c r="AQ1512" s="213"/>
      <c r="AR1512" s="213"/>
      <c r="AS1512" s="213"/>
      <c r="AT1512" s="213"/>
      <c r="AU1512" s="213"/>
      <c r="AV1512" s="213"/>
      <c r="AW1512" s="213"/>
      <c r="AX1512" s="213"/>
      <c r="AY1512" s="213"/>
      <c r="AZ1512" s="213"/>
      <c r="BA1512" s="213"/>
      <c r="BB1512" s="213"/>
      <c r="BC1512" s="213"/>
      <c r="BD1512" s="213"/>
      <c r="BE1512" s="213"/>
      <c r="BF1512" s="213"/>
      <c r="BG1512" s="213"/>
      <c r="BH1512" s="213"/>
    </row>
    <row r="1513" spans="1:60" outlineLevel="1" x14ac:dyDescent="0.2">
      <c r="A1513" s="220"/>
      <c r="B1513" s="221"/>
      <c r="C1513" s="261" t="s">
        <v>3209</v>
      </c>
      <c r="D1513" s="259"/>
      <c r="E1513" s="260"/>
      <c r="F1513" s="222"/>
      <c r="G1513" s="222"/>
      <c r="H1513" s="222"/>
      <c r="I1513" s="222"/>
      <c r="J1513" s="222"/>
      <c r="K1513" s="222"/>
      <c r="L1513" s="222"/>
      <c r="M1513" s="222"/>
      <c r="N1513" s="222"/>
      <c r="O1513" s="222"/>
      <c r="P1513" s="222"/>
      <c r="Q1513" s="222"/>
      <c r="R1513" s="222"/>
      <c r="S1513" s="222"/>
      <c r="T1513" s="222"/>
      <c r="U1513" s="222"/>
      <c r="V1513" s="222"/>
      <c r="W1513" s="222"/>
      <c r="X1513" s="222"/>
      <c r="Y1513" s="213"/>
      <c r="Z1513" s="213"/>
      <c r="AA1513" s="213"/>
      <c r="AB1513" s="213"/>
      <c r="AC1513" s="213"/>
      <c r="AD1513" s="213"/>
      <c r="AE1513" s="213"/>
      <c r="AF1513" s="213"/>
      <c r="AG1513" s="213" t="s">
        <v>532</v>
      </c>
      <c r="AH1513" s="213">
        <v>0</v>
      </c>
      <c r="AI1513" s="213"/>
      <c r="AJ1513" s="213"/>
      <c r="AK1513" s="213"/>
      <c r="AL1513" s="213"/>
      <c r="AM1513" s="213"/>
      <c r="AN1513" s="213"/>
      <c r="AO1513" s="213"/>
      <c r="AP1513" s="213"/>
      <c r="AQ1513" s="213"/>
      <c r="AR1513" s="213"/>
      <c r="AS1513" s="213"/>
      <c r="AT1513" s="213"/>
      <c r="AU1513" s="213"/>
      <c r="AV1513" s="213"/>
      <c r="AW1513" s="213"/>
      <c r="AX1513" s="213"/>
      <c r="AY1513" s="213"/>
      <c r="AZ1513" s="213"/>
      <c r="BA1513" s="213"/>
      <c r="BB1513" s="213"/>
      <c r="BC1513" s="213"/>
      <c r="BD1513" s="213"/>
      <c r="BE1513" s="213"/>
      <c r="BF1513" s="213"/>
      <c r="BG1513" s="213"/>
      <c r="BH1513" s="213"/>
    </row>
    <row r="1514" spans="1:60" outlineLevel="1" x14ac:dyDescent="0.2">
      <c r="A1514" s="220"/>
      <c r="B1514" s="221"/>
      <c r="C1514" s="261" t="s">
        <v>3268</v>
      </c>
      <c r="D1514" s="259"/>
      <c r="E1514" s="260"/>
      <c r="F1514" s="222"/>
      <c r="G1514" s="222"/>
      <c r="H1514" s="222"/>
      <c r="I1514" s="222"/>
      <c r="J1514" s="222"/>
      <c r="K1514" s="222"/>
      <c r="L1514" s="222"/>
      <c r="M1514" s="222"/>
      <c r="N1514" s="222"/>
      <c r="O1514" s="222"/>
      <c r="P1514" s="222"/>
      <c r="Q1514" s="222"/>
      <c r="R1514" s="222"/>
      <c r="S1514" s="222"/>
      <c r="T1514" s="222"/>
      <c r="U1514" s="222"/>
      <c r="V1514" s="222"/>
      <c r="W1514" s="222"/>
      <c r="X1514" s="222"/>
      <c r="Y1514" s="213"/>
      <c r="Z1514" s="213"/>
      <c r="AA1514" s="213"/>
      <c r="AB1514" s="213"/>
      <c r="AC1514" s="213"/>
      <c r="AD1514" s="213"/>
      <c r="AE1514" s="213"/>
      <c r="AF1514" s="213"/>
      <c r="AG1514" s="213" t="s">
        <v>532</v>
      </c>
      <c r="AH1514" s="213">
        <v>0</v>
      </c>
      <c r="AI1514" s="213"/>
      <c r="AJ1514" s="213"/>
      <c r="AK1514" s="213"/>
      <c r="AL1514" s="213"/>
      <c r="AM1514" s="213"/>
      <c r="AN1514" s="213"/>
      <c r="AO1514" s="213"/>
      <c r="AP1514" s="213"/>
      <c r="AQ1514" s="213"/>
      <c r="AR1514" s="213"/>
      <c r="AS1514" s="213"/>
      <c r="AT1514" s="213"/>
      <c r="AU1514" s="213"/>
      <c r="AV1514" s="213"/>
      <c r="AW1514" s="213"/>
      <c r="AX1514" s="213"/>
      <c r="AY1514" s="213"/>
      <c r="AZ1514" s="213"/>
      <c r="BA1514" s="213"/>
      <c r="BB1514" s="213"/>
      <c r="BC1514" s="213"/>
      <c r="BD1514" s="213"/>
      <c r="BE1514" s="213"/>
      <c r="BF1514" s="213"/>
      <c r="BG1514" s="213"/>
      <c r="BH1514" s="213"/>
    </row>
    <row r="1515" spans="1:60" outlineLevel="1" x14ac:dyDescent="0.2">
      <c r="A1515" s="220"/>
      <c r="B1515" s="221"/>
      <c r="C1515" s="261" t="s">
        <v>53</v>
      </c>
      <c r="D1515" s="259"/>
      <c r="E1515" s="260">
        <v>14</v>
      </c>
      <c r="F1515" s="222"/>
      <c r="G1515" s="222"/>
      <c r="H1515" s="222"/>
      <c r="I1515" s="222"/>
      <c r="J1515" s="222"/>
      <c r="K1515" s="222"/>
      <c r="L1515" s="222"/>
      <c r="M1515" s="222"/>
      <c r="N1515" s="222"/>
      <c r="O1515" s="222"/>
      <c r="P1515" s="222"/>
      <c r="Q1515" s="222"/>
      <c r="R1515" s="222"/>
      <c r="S1515" s="222"/>
      <c r="T1515" s="222"/>
      <c r="U1515" s="222"/>
      <c r="V1515" s="222"/>
      <c r="W1515" s="222"/>
      <c r="X1515" s="222"/>
      <c r="Y1515" s="213"/>
      <c r="Z1515" s="213"/>
      <c r="AA1515" s="213"/>
      <c r="AB1515" s="213"/>
      <c r="AC1515" s="213"/>
      <c r="AD1515" s="213"/>
      <c r="AE1515" s="213"/>
      <c r="AF1515" s="213"/>
      <c r="AG1515" s="213" t="s">
        <v>532</v>
      </c>
      <c r="AH1515" s="213">
        <v>0</v>
      </c>
      <c r="AI1515" s="213"/>
      <c r="AJ1515" s="213"/>
      <c r="AK1515" s="213"/>
      <c r="AL1515" s="213"/>
      <c r="AM1515" s="213"/>
      <c r="AN1515" s="213"/>
      <c r="AO1515" s="213"/>
      <c r="AP1515" s="213"/>
      <c r="AQ1515" s="213"/>
      <c r="AR1515" s="213"/>
      <c r="AS1515" s="213"/>
      <c r="AT1515" s="213"/>
      <c r="AU1515" s="213"/>
      <c r="AV1515" s="213"/>
      <c r="AW1515" s="213"/>
      <c r="AX1515" s="213"/>
      <c r="AY1515" s="213"/>
      <c r="AZ1515" s="213"/>
      <c r="BA1515" s="213"/>
      <c r="BB1515" s="213"/>
      <c r="BC1515" s="213"/>
      <c r="BD1515" s="213"/>
      <c r="BE1515" s="213"/>
      <c r="BF1515" s="213"/>
      <c r="BG1515" s="213"/>
      <c r="BH1515" s="213"/>
    </row>
    <row r="1516" spans="1:60" ht="22.5" outlineLevel="1" x14ac:dyDescent="0.2">
      <c r="A1516" s="234">
        <v>376</v>
      </c>
      <c r="B1516" s="235" t="s">
        <v>3269</v>
      </c>
      <c r="C1516" s="253" t="s">
        <v>3270</v>
      </c>
      <c r="D1516" s="236" t="s">
        <v>901</v>
      </c>
      <c r="E1516" s="237">
        <v>1</v>
      </c>
      <c r="F1516" s="238"/>
      <c r="G1516" s="239">
        <f>ROUND(E1516*F1516,2)</f>
        <v>0</v>
      </c>
      <c r="H1516" s="238"/>
      <c r="I1516" s="239">
        <f>ROUND(E1516*H1516,2)</f>
        <v>0</v>
      </c>
      <c r="J1516" s="238"/>
      <c r="K1516" s="239">
        <f>ROUND(E1516*J1516,2)</f>
        <v>0</v>
      </c>
      <c r="L1516" s="239">
        <v>21</v>
      </c>
      <c r="M1516" s="239">
        <f>G1516*(1+L1516/100)</f>
        <v>0</v>
      </c>
      <c r="N1516" s="239">
        <v>0</v>
      </c>
      <c r="O1516" s="239">
        <f>ROUND(E1516*N1516,2)</f>
        <v>0</v>
      </c>
      <c r="P1516" s="239">
        <v>0</v>
      </c>
      <c r="Q1516" s="239">
        <f>ROUND(E1516*P1516,2)</f>
        <v>0</v>
      </c>
      <c r="R1516" s="239"/>
      <c r="S1516" s="239" t="s">
        <v>374</v>
      </c>
      <c r="T1516" s="240" t="s">
        <v>375</v>
      </c>
      <c r="U1516" s="222">
        <v>0</v>
      </c>
      <c r="V1516" s="222">
        <f>ROUND(E1516*U1516,2)</f>
        <v>0</v>
      </c>
      <c r="W1516" s="222"/>
      <c r="X1516" s="222" t="s">
        <v>376</v>
      </c>
      <c r="Y1516" s="213"/>
      <c r="Z1516" s="213"/>
      <c r="AA1516" s="213"/>
      <c r="AB1516" s="213"/>
      <c r="AC1516" s="213"/>
      <c r="AD1516" s="213"/>
      <c r="AE1516" s="213"/>
      <c r="AF1516" s="213"/>
      <c r="AG1516" s="213" t="s">
        <v>377</v>
      </c>
      <c r="AH1516" s="213"/>
      <c r="AI1516" s="213"/>
      <c r="AJ1516" s="213"/>
      <c r="AK1516" s="213"/>
      <c r="AL1516" s="213"/>
      <c r="AM1516" s="213"/>
      <c r="AN1516" s="213"/>
      <c r="AO1516" s="213"/>
      <c r="AP1516" s="213"/>
      <c r="AQ1516" s="213"/>
      <c r="AR1516" s="213"/>
      <c r="AS1516" s="213"/>
      <c r="AT1516" s="213"/>
      <c r="AU1516" s="213"/>
      <c r="AV1516" s="213"/>
      <c r="AW1516" s="213"/>
      <c r="AX1516" s="213"/>
      <c r="AY1516" s="213"/>
      <c r="AZ1516" s="213"/>
      <c r="BA1516" s="213"/>
      <c r="BB1516" s="213"/>
      <c r="BC1516" s="213"/>
      <c r="BD1516" s="213"/>
      <c r="BE1516" s="213"/>
      <c r="BF1516" s="213"/>
      <c r="BG1516" s="213"/>
      <c r="BH1516" s="213"/>
    </row>
    <row r="1517" spans="1:60" ht="22.5" outlineLevel="1" x14ac:dyDescent="0.2">
      <c r="A1517" s="220"/>
      <c r="B1517" s="221"/>
      <c r="C1517" s="261" t="s">
        <v>1874</v>
      </c>
      <c r="D1517" s="259"/>
      <c r="E1517" s="260"/>
      <c r="F1517" s="222"/>
      <c r="G1517" s="222"/>
      <c r="H1517" s="222"/>
      <c r="I1517" s="222"/>
      <c r="J1517" s="222"/>
      <c r="K1517" s="222"/>
      <c r="L1517" s="222"/>
      <c r="M1517" s="222"/>
      <c r="N1517" s="222"/>
      <c r="O1517" s="222"/>
      <c r="P1517" s="222"/>
      <c r="Q1517" s="222"/>
      <c r="R1517" s="222"/>
      <c r="S1517" s="222"/>
      <c r="T1517" s="222"/>
      <c r="U1517" s="222"/>
      <c r="V1517" s="222"/>
      <c r="W1517" s="222"/>
      <c r="X1517" s="222"/>
      <c r="Y1517" s="213"/>
      <c r="Z1517" s="213"/>
      <c r="AA1517" s="213"/>
      <c r="AB1517" s="213"/>
      <c r="AC1517" s="213"/>
      <c r="AD1517" s="213"/>
      <c r="AE1517" s="213"/>
      <c r="AF1517" s="213"/>
      <c r="AG1517" s="213" t="s">
        <v>532</v>
      </c>
      <c r="AH1517" s="213">
        <v>0</v>
      </c>
      <c r="AI1517" s="213"/>
      <c r="AJ1517" s="213"/>
      <c r="AK1517" s="213"/>
      <c r="AL1517" s="213"/>
      <c r="AM1517" s="213"/>
      <c r="AN1517" s="213"/>
      <c r="AO1517" s="213"/>
      <c r="AP1517" s="213"/>
      <c r="AQ1517" s="213"/>
      <c r="AR1517" s="213"/>
      <c r="AS1517" s="213"/>
      <c r="AT1517" s="213"/>
      <c r="AU1517" s="213"/>
      <c r="AV1517" s="213"/>
      <c r="AW1517" s="213"/>
      <c r="AX1517" s="213"/>
      <c r="AY1517" s="213"/>
      <c r="AZ1517" s="213"/>
      <c r="BA1517" s="213"/>
      <c r="BB1517" s="213"/>
      <c r="BC1517" s="213"/>
      <c r="BD1517" s="213"/>
      <c r="BE1517" s="213"/>
      <c r="BF1517" s="213"/>
      <c r="BG1517" s="213"/>
      <c r="BH1517" s="213"/>
    </row>
    <row r="1518" spans="1:60" ht="22.5" outlineLevel="1" x14ac:dyDescent="0.2">
      <c r="A1518" s="220"/>
      <c r="B1518" s="221"/>
      <c r="C1518" s="261" t="s">
        <v>1910</v>
      </c>
      <c r="D1518" s="259"/>
      <c r="E1518" s="260"/>
      <c r="F1518" s="222"/>
      <c r="G1518" s="222"/>
      <c r="H1518" s="222"/>
      <c r="I1518" s="222"/>
      <c r="J1518" s="222"/>
      <c r="K1518" s="222"/>
      <c r="L1518" s="222"/>
      <c r="M1518" s="222"/>
      <c r="N1518" s="222"/>
      <c r="O1518" s="222"/>
      <c r="P1518" s="222"/>
      <c r="Q1518" s="222"/>
      <c r="R1518" s="222"/>
      <c r="S1518" s="222"/>
      <c r="T1518" s="222"/>
      <c r="U1518" s="222"/>
      <c r="V1518" s="222"/>
      <c r="W1518" s="222"/>
      <c r="X1518" s="222"/>
      <c r="Y1518" s="213"/>
      <c r="Z1518" s="213"/>
      <c r="AA1518" s="213"/>
      <c r="AB1518" s="213"/>
      <c r="AC1518" s="213"/>
      <c r="AD1518" s="213"/>
      <c r="AE1518" s="213"/>
      <c r="AF1518" s="213"/>
      <c r="AG1518" s="213" t="s">
        <v>532</v>
      </c>
      <c r="AH1518" s="213">
        <v>0</v>
      </c>
      <c r="AI1518" s="213"/>
      <c r="AJ1518" s="213"/>
      <c r="AK1518" s="213"/>
      <c r="AL1518" s="213"/>
      <c r="AM1518" s="213"/>
      <c r="AN1518" s="213"/>
      <c r="AO1518" s="213"/>
      <c r="AP1518" s="213"/>
      <c r="AQ1518" s="213"/>
      <c r="AR1518" s="213"/>
      <c r="AS1518" s="213"/>
      <c r="AT1518" s="213"/>
      <c r="AU1518" s="213"/>
      <c r="AV1518" s="213"/>
      <c r="AW1518" s="213"/>
      <c r="AX1518" s="213"/>
      <c r="AY1518" s="213"/>
      <c r="AZ1518" s="213"/>
      <c r="BA1518" s="213"/>
      <c r="BB1518" s="213"/>
      <c r="BC1518" s="213"/>
      <c r="BD1518" s="213"/>
      <c r="BE1518" s="213"/>
      <c r="BF1518" s="213"/>
      <c r="BG1518" s="213"/>
      <c r="BH1518" s="213"/>
    </row>
    <row r="1519" spans="1:60" outlineLevel="1" x14ac:dyDescent="0.2">
      <c r="A1519" s="220"/>
      <c r="B1519" s="221"/>
      <c r="C1519" s="261" t="s">
        <v>3209</v>
      </c>
      <c r="D1519" s="259"/>
      <c r="E1519" s="260"/>
      <c r="F1519" s="222"/>
      <c r="G1519" s="222"/>
      <c r="H1519" s="222"/>
      <c r="I1519" s="222"/>
      <c r="J1519" s="222"/>
      <c r="K1519" s="222"/>
      <c r="L1519" s="222"/>
      <c r="M1519" s="222"/>
      <c r="N1519" s="222"/>
      <c r="O1519" s="222"/>
      <c r="P1519" s="222"/>
      <c r="Q1519" s="222"/>
      <c r="R1519" s="222"/>
      <c r="S1519" s="222"/>
      <c r="T1519" s="222"/>
      <c r="U1519" s="222"/>
      <c r="V1519" s="222"/>
      <c r="W1519" s="222"/>
      <c r="X1519" s="222"/>
      <c r="Y1519" s="213"/>
      <c r="Z1519" s="213"/>
      <c r="AA1519" s="213"/>
      <c r="AB1519" s="213"/>
      <c r="AC1519" s="213"/>
      <c r="AD1519" s="213"/>
      <c r="AE1519" s="213"/>
      <c r="AF1519" s="213"/>
      <c r="AG1519" s="213" t="s">
        <v>532</v>
      </c>
      <c r="AH1519" s="213">
        <v>0</v>
      </c>
      <c r="AI1519" s="213"/>
      <c r="AJ1519" s="213"/>
      <c r="AK1519" s="213"/>
      <c r="AL1519" s="213"/>
      <c r="AM1519" s="213"/>
      <c r="AN1519" s="213"/>
      <c r="AO1519" s="213"/>
      <c r="AP1519" s="213"/>
      <c r="AQ1519" s="213"/>
      <c r="AR1519" s="213"/>
      <c r="AS1519" s="213"/>
      <c r="AT1519" s="213"/>
      <c r="AU1519" s="213"/>
      <c r="AV1519" s="213"/>
      <c r="AW1519" s="213"/>
      <c r="AX1519" s="213"/>
      <c r="AY1519" s="213"/>
      <c r="AZ1519" s="213"/>
      <c r="BA1519" s="213"/>
      <c r="BB1519" s="213"/>
      <c r="BC1519" s="213"/>
      <c r="BD1519" s="213"/>
      <c r="BE1519" s="213"/>
      <c r="BF1519" s="213"/>
      <c r="BG1519" s="213"/>
      <c r="BH1519" s="213"/>
    </row>
    <row r="1520" spans="1:60" outlineLevel="1" x14ac:dyDescent="0.2">
      <c r="A1520" s="220"/>
      <c r="B1520" s="221"/>
      <c r="C1520" s="261" t="s">
        <v>2953</v>
      </c>
      <c r="D1520" s="259"/>
      <c r="E1520" s="260"/>
      <c r="F1520" s="222"/>
      <c r="G1520" s="222"/>
      <c r="H1520" s="222"/>
      <c r="I1520" s="222"/>
      <c r="J1520" s="222"/>
      <c r="K1520" s="222"/>
      <c r="L1520" s="222"/>
      <c r="M1520" s="222"/>
      <c r="N1520" s="222"/>
      <c r="O1520" s="222"/>
      <c r="P1520" s="222"/>
      <c r="Q1520" s="222"/>
      <c r="R1520" s="222"/>
      <c r="S1520" s="222"/>
      <c r="T1520" s="222"/>
      <c r="U1520" s="222"/>
      <c r="V1520" s="222"/>
      <c r="W1520" s="222"/>
      <c r="X1520" s="222"/>
      <c r="Y1520" s="213"/>
      <c r="Z1520" s="213"/>
      <c r="AA1520" s="213"/>
      <c r="AB1520" s="213"/>
      <c r="AC1520" s="213"/>
      <c r="AD1520" s="213"/>
      <c r="AE1520" s="213"/>
      <c r="AF1520" s="213"/>
      <c r="AG1520" s="213" t="s">
        <v>532</v>
      </c>
      <c r="AH1520" s="213">
        <v>0</v>
      </c>
      <c r="AI1520" s="213"/>
      <c r="AJ1520" s="213"/>
      <c r="AK1520" s="213"/>
      <c r="AL1520" s="213"/>
      <c r="AM1520" s="213"/>
      <c r="AN1520" s="213"/>
      <c r="AO1520" s="213"/>
      <c r="AP1520" s="213"/>
      <c r="AQ1520" s="213"/>
      <c r="AR1520" s="213"/>
      <c r="AS1520" s="213"/>
      <c r="AT1520" s="213"/>
      <c r="AU1520" s="213"/>
      <c r="AV1520" s="213"/>
      <c r="AW1520" s="213"/>
      <c r="AX1520" s="213"/>
      <c r="AY1520" s="213"/>
      <c r="AZ1520" s="213"/>
      <c r="BA1520" s="213"/>
      <c r="BB1520" s="213"/>
      <c r="BC1520" s="213"/>
      <c r="BD1520" s="213"/>
      <c r="BE1520" s="213"/>
      <c r="BF1520" s="213"/>
      <c r="BG1520" s="213"/>
      <c r="BH1520" s="213"/>
    </row>
    <row r="1521" spans="1:60" outlineLevel="1" x14ac:dyDescent="0.2">
      <c r="A1521" s="220"/>
      <c r="B1521" s="221"/>
      <c r="C1521" s="261" t="s">
        <v>244</v>
      </c>
      <c r="D1521" s="259"/>
      <c r="E1521" s="260">
        <v>1</v>
      </c>
      <c r="F1521" s="222"/>
      <c r="G1521" s="222"/>
      <c r="H1521" s="222"/>
      <c r="I1521" s="222"/>
      <c r="J1521" s="222"/>
      <c r="K1521" s="222"/>
      <c r="L1521" s="222"/>
      <c r="M1521" s="222"/>
      <c r="N1521" s="222"/>
      <c r="O1521" s="222"/>
      <c r="P1521" s="222"/>
      <c r="Q1521" s="222"/>
      <c r="R1521" s="222"/>
      <c r="S1521" s="222"/>
      <c r="T1521" s="222"/>
      <c r="U1521" s="222"/>
      <c r="V1521" s="222"/>
      <c r="W1521" s="222"/>
      <c r="X1521" s="222"/>
      <c r="Y1521" s="213"/>
      <c r="Z1521" s="213"/>
      <c r="AA1521" s="213"/>
      <c r="AB1521" s="213"/>
      <c r="AC1521" s="213"/>
      <c r="AD1521" s="213"/>
      <c r="AE1521" s="213"/>
      <c r="AF1521" s="213"/>
      <c r="AG1521" s="213" t="s">
        <v>532</v>
      </c>
      <c r="AH1521" s="213">
        <v>0</v>
      </c>
      <c r="AI1521" s="213"/>
      <c r="AJ1521" s="213"/>
      <c r="AK1521" s="213"/>
      <c r="AL1521" s="213"/>
      <c r="AM1521" s="213"/>
      <c r="AN1521" s="213"/>
      <c r="AO1521" s="213"/>
      <c r="AP1521" s="213"/>
      <c r="AQ1521" s="213"/>
      <c r="AR1521" s="213"/>
      <c r="AS1521" s="213"/>
      <c r="AT1521" s="213"/>
      <c r="AU1521" s="213"/>
      <c r="AV1521" s="213"/>
      <c r="AW1521" s="213"/>
      <c r="AX1521" s="213"/>
      <c r="AY1521" s="213"/>
      <c r="AZ1521" s="213"/>
      <c r="BA1521" s="213"/>
      <c r="BB1521" s="213"/>
      <c r="BC1521" s="213"/>
      <c r="BD1521" s="213"/>
      <c r="BE1521" s="213"/>
      <c r="BF1521" s="213"/>
      <c r="BG1521" s="213"/>
      <c r="BH1521" s="213"/>
    </row>
    <row r="1522" spans="1:60" ht="22.5" outlineLevel="1" x14ac:dyDescent="0.2">
      <c r="A1522" s="234">
        <v>377</v>
      </c>
      <c r="B1522" s="235" t="s">
        <v>3271</v>
      </c>
      <c r="C1522" s="253" t="s">
        <v>3272</v>
      </c>
      <c r="D1522" s="236" t="s">
        <v>901</v>
      </c>
      <c r="E1522" s="237">
        <v>6</v>
      </c>
      <c r="F1522" s="238"/>
      <c r="G1522" s="239">
        <f>ROUND(E1522*F1522,2)</f>
        <v>0</v>
      </c>
      <c r="H1522" s="238"/>
      <c r="I1522" s="239">
        <f>ROUND(E1522*H1522,2)</f>
        <v>0</v>
      </c>
      <c r="J1522" s="238"/>
      <c r="K1522" s="239">
        <f>ROUND(E1522*J1522,2)</f>
        <v>0</v>
      </c>
      <c r="L1522" s="239">
        <v>21</v>
      </c>
      <c r="M1522" s="239">
        <f>G1522*(1+L1522/100)</f>
        <v>0</v>
      </c>
      <c r="N1522" s="239">
        <v>0</v>
      </c>
      <c r="O1522" s="239">
        <f>ROUND(E1522*N1522,2)</f>
        <v>0</v>
      </c>
      <c r="P1522" s="239">
        <v>0</v>
      </c>
      <c r="Q1522" s="239">
        <f>ROUND(E1522*P1522,2)</f>
        <v>0</v>
      </c>
      <c r="R1522" s="239"/>
      <c r="S1522" s="239" t="s">
        <v>374</v>
      </c>
      <c r="T1522" s="240" t="s">
        <v>375</v>
      </c>
      <c r="U1522" s="222">
        <v>0</v>
      </c>
      <c r="V1522" s="222">
        <f>ROUND(E1522*U1522,2)</f>
        <v>0</v>
      </c>
      <c r="W1522" s="222"/>
      <c r="X1522" s="222" t="s">
        <v>376</v>
      </c>
      <c r="Y1522" s="213"/>
      <c r="Z1522" s="213"/>
      <c r="AA1522" s="213"/>
      <c r="AB1522" s="213"/>
      <c r="AC1522" s="213"/>
      <c r="AD1522" s="213"/>
      <c r="AE1522" s="213"/>
      <c r="AF1522" s="213"/>
      <c r="AG1522" s="213" t="s">
        <v>377</v>
      </c>
      <c r="AH1522" s="213"/>
      <c r="AI1522" s="213"/>
      <c r="AJ1522" s="213"/>
      <c r="AK1522" s="213"/>
      <c r="AL1522" s="213"/>
      <c r="AM1522" s="213"/>
      <c r="AN1522" s="213"/>
      <c r="AO1522" s="213"/>
      <c r="AP1522" s="213"/>
      <c r="AQ1522" s="213"/>
      <c r="AR1522" s="213"/>
      <c r="AS1522" s="213"/>
      <c r="AT1522" s="213"/>
      <c r="AU1522" s="213"/>
      <c r="AV1522" s="213"/>
      <c r="AW1522" s="213"/>
      <c r="AX1522" s="213"/>
      <c r="AY1522" s="213"/>
      <c r="AZ1522" s="213"/>
      <c r="BA1522" s="213"/>
      <c r="BB1522" s="213"/>
      <c r="BC1522" s="213"/>
      <c r="BD1522" s="213"/>
      <c r="BE1522" s="213"/>
      <c r="BF1522" s="213"/>
      <c r="BG1522" s="213"/>
      <c r="BH1522" s="213"/>
    </row>
    <row r="1523" spans="1:60" ht="22.5" outlineLevel="1" x14ac:dyDescent="0.2">
      <c r="A1523" s="220"/>
      <c r="B1523" s="221"/>
      <c r="C1523" s="261" t="s">
        <v>1874</v>
      </c>
      <c r="D1523" s="259"/>
      <c r="E1523" s="260"/>
      <c r="F1523" s="222"/>
      <c r="G1523" s="222"/>
      <c r="H1523" s="222"/>
      <c r="I1523" s="222"/>
      <c r="J1523" s="222"/>
      <c r="K1523" s="222"/>
      <c r="L1523" s="222"/>
      <c r="M1523" s="222"/>
      <c r="N1523" s="222"/>
      <c r="O1523" s="222"/>
      <c r="P1523" s="222"/>
      <c r="Q1523" s="222"/>
      <c r="R1523" s="222"/>
      <c r="S1523" s="222"/>
      <c r="T1523" s="222"/>
      <c r="U1523" s="222"/>
      <c r="V1523" s="222"/>
      <c r="W1523" s="222"/>
      <c r="X1523" s="222"/>
      <c r="Y1523" s="213"/>
      <c r="Z1523" s="213"/>
      <c r="AA1523" s="213"/>
      <c r="AB1523" s="213"/>
      <c r="AC1523" s="213"/>
      <c r="AD1523" s="213"/>
      <c r="AE1523" s="213"/>
      <c r="AF1523" s="213"/>
      <c r="AG1523" s="213" t="s">
        <v>532</v>
      </c>
      <c r="AH1523" s="213">
        <v>0</v>
      </c>
      <c r="AI1523" s="213"/>
      <c r="AJ1523" s="213"/>
      <c r="AK1523" s="213"/>
      <c r="AL1523" s="213"/>
      <c r="AM1523" s="213"/>
      <c r="AN1523" s="213"/>
      <c r="AO1523" s="213"/>
      <c r="AP1523" s="213"/>
      <c r="AQ1523" s="213"/>
      <c r="AR1523" s="213"/>
      <c r="AS1523" s="213"/>
      <c r="AT1523" s="213"/>
      <c r="AU1523" s="213"/>
      <c r="AV1523" s="213"/>
      <c r="AW1523" s="213"/>
      <c r="AX1523" s="213"/>
      <c r="AY1523" s="213"/>
      <c r="AZ1523" s="213"/>
      <c r="BA1523" s="213"/>
      <c r="BB1523" s="213"/>
      <c r="BC1523" s="213"/>
      <c r="BD1523" s="213"/>
      <c r="BE1523" s="213"/>
      <c r="BF1523" s="213"/>
      <c r="BG1523" s="213"/>
      <c r="BH1523" s="213"/>
    </row>
    <row r="1524" spans="1:60" outlineLevel="1" x14ac:dyDescent="0.2">
      <c r="A1524" s="220"/>
      <c r="B1524" s="221"/>
      <c r="C1524" s="261" t="s">
        <v>3273</v>
      </c>
      <c r="D1524" s="259"/>
      <c r="E1524" s="260"/>
      <c r="F1524" s="222"/>
      <c r="G1524" s="222"/>
      <c r="H1524" s="222"/>
      <c r="I1524" s="222"/>
      <c r="J1524" s="222"/>
      <c r="K1524" s="222"/>
      <c r="L1524" s="222"/>
      <c r="M1524" s="222"/>
      <c r="N1524" s="222"/>
      <c r="O1524" s="222"/>
      <c r="P1524" s="222"/>
      <c r="Q1524" s="222"/>
      <c r="R1524" s="222"/>
      <c r="S1524" s="222"/>
      <c r="T1524" s="222"/>
      <c r="U1524" s="222"/>
      <c r="V1524" s="222"/>
      <c r="W1524" s="222"/>
      <c r="X1524" s="222"/>
      <c r="Y1524" s="213"/>
      <c r="Z1524" s="213"/>
      <c r="AA1524" s="213"/>
      <c r="AB1524" s="213"/>
      <c r="AC1524" s="213"/>
      <c r="AD1524" s="213"/>
      <c r="AE1524" s="213"/>
      <c r="AF1524" s="213"/>
      <c r="AG1524" s="213" t="s">
        <v>532</v>
      </c>
      <c r="AH1524" s="213">
        <v>0</v>
      </c>
      <c r="AI1524" s="213"/>
      <c r="AJ1524" s="213"/>
      <c r="AK1524" s="213"/>
      <c r="AL1524" s="213"/>
      <c r="AM1524" s="213"/>
      <c r="AN1524" s="213"/>
      <c r="AO1524" s="213"/>
      <c r="AP1524" s="213"/>
      <c r="AQ1524" s="213"/>
      <c r="AR1524" s="213"/>
      <c r="AS1524" s="213"/>
      <c r="AT1524" s="213"/>
      <c r="AU1524" s="213"/>
      <c r="AV1524" s="213"/>
      <c r="AW1524" s="213"/>
      <c r="AX1524" s="213"/>
      <c r="AY1524" s="213"/>
      <c r="AZ1524" s="213"/>
      <c r="BA1524" s="213"/>
      <c r="BB1524" s="213"/>
      <c r="BC1524" s="213"/>
      <c r="BD1524" s="213"/>
      <c r="BE1524" s="213"/>
      <c r="BF1524" s="213"/>
      <c r="BG1524" s="213"/>
      <c r="BH1524" s="213"/>
    </row>
    <row r="1525" spans="1:60" outlineLevel="1" x14ac:dyDescent="0.2">
      <c r="A1525" s="220"/>
      <c r="B1525" s="221"/>
      <c r="C1525" s="261" t="s">
        <v>3209</v>
      </c>
      <c r="D1525" s="259"/>
      <c r="E1525" s="260"/>
      <c r="F1525" s="222"/>
      <c r="G1525" s="222"/>
      <c r="H1525" s="222"/>
      <c r="I1525" s="222"/>
      <c r="J1525" s="222"/>
      <c r="K1525" s="222"/>
      <c r="L1525" s="222"/>
      <c r="M1525" s="222"/>
      <c r="N1525" s="222"/>
      <c r="O1525" s="222"/>
      <c r="P1525" s="222"/>
      <c r="Q1525" s="222"/>
      <c r="R1525" s="222"/>
      <c r="S1525" s="222"/>
      <c r="T1525" s="222"/>
      <c r="U1525" s="222"/>
      <c r="V1525" s="222"/>
      <c r="W1525" s="222"/>
      <c r="X1525" s="222"/>
      <c r="Y1525" s="213"/>
      <c r="Z1525" s="213"/>
      <c r="AA1525" s="213"/>
      <c r="AB1525" s="213"/>
      <c r="AC1525" s="213"/>
      <c r="AD1525" s="213"/>
      <c r="AE1525" s="213"/>
      <c r="AF1525" s="213"/>
      <c r="AG1525" s="213" t="s">
        <v>532</v>
      </c>
      <c r="AH1525" s="213">
        <v>0</v>
      </c>
      <c r="AI1525" s="213"/>
      <c r="AJ1525" s="213"/>
      <c r="AK1525" s="213"/>
      <c r="AL1525" s="213"/>
      <c r="AM1525" s="213"/>
      <c r="AN1525" s="213"/>
      <c r="AO1525" s="213"/>
      <c r="AP1525" s="213"/>
      <c r="AQ1525" s="213"/>
      <c r="AR1525" s="213"/>
      <c r="AS1525" s="213"/>
      <c r="AT1525" s="213"/>
      <c r="AU1525" s="213"/>
      <c r="AV1525" s="213"/>
      <c r="AW1525" s="213"/>
      <c r="AX1525" s="213"/>
      <c r="AY1525" s="213"/>
      <c r="AZ1525" s="213"/>
      <c r="BA1525" s="213"/>
      <c r="BB1525" s="213"/>
      <c r="BC1525" s="213"/>
      <c r="BD1525" s="213"/>
      <c r="BE1525" s="213"/>
      <c r="BF1525" s="213"/>
      <c r="BG1525" s="213"/>
      <c r="BH1525" s="213"/>
    </row>
    <row r="1526" spans="1:60" outlineLevel="1" x14ac:dyDescent="0.2">
      <c r="A1526" s="220"/>
      <c r="B1526" s="221"/>
      <c r="C1526" s="261" t="s">
        <v>3274</v>
      </c>
      <c r="D1526" s="259"/>
      <c r="E1526" s="260"/>
      <c r="F1526" s="222"/>
      <c r="G1526" s="222"/>
      <c r="H1526" s="222"/>
      <c r="I1526" s="222"/>
      <c r="J1526" s="222"/>
      <c r="K1526" s="222"/>
      <c r="L1526" s="222"/>
      <c r="M1526" s="222"/>
      <c r="N1526" s="222"/>
      <c r="O1526" s="222"/>
      <c r="P1526" s="222"/>
      <c r="Q1526" s="222"/>
      <c r="R1526" s="222"/>
      <c r="S1526" s="222"/>
      <c r="T1526" s="222"/>
      <c r="U1526" s="222"/>
      <c r="V1526" s="222"/>
      <c r="W1526" s="222"/>
      <c r="X1526" s="222"/>
      <c r="Y1526" s="213"/>
      <c r="Z1526" s="213"/>
      <c r="AA1526" s="213"/>
      <c r="AB1526" s="213"/>
      <c r="AC1526" s="213"/>
      <c r="AD1526" s="213"/>
      <c r="AE1526" s="213"/>
      <c r="AF1526" s="213"/>
      <c r="AG1526" s="213" t="s">
        <v>532</v>
      </c>
      <c r="AH1526" s="213">
        <v>0</v>
      </c>
      <c r="AI1526" s="213"/>
      <c r="AJ1526" s="213"/>
      <c r="AK1526" s="213"/>
      <c r="AL1526" s="213"/>
      <c r="AM1526" s="213"/>
      <c r="AN1526" s="213"/>
      <c r="AO1526" s="213"/>
      <c r="AP1526" s="213"/>
      <c r="AQ1526" s="213"/>
      <c r="AR1526" s="213"/>
      <c r="AS1526" s="213"/>
      <c r="AT1526" s="213"/>
      <c r="AU1526" s="213"/>
      <c r="AV1526" s="213"/>
      <c r="AW1526" s="213"/>
      <c r="AX1526" s="213"/>
      <c r="AY1526" s="213"/>
      <c r="AZ1526" s="213"/>
      <c r="BA1526" s="213"/>
      <c r="BB1526" s="213"/>
      <c r="BC1526" s="213"/>
      <c r="BD1526" s="213"/>
      <c r="BE1526" s="213"/>
      <c r="BF1526" s="213"/>
      <c r="BG1526" s="213"/>
      <c r="BH1526" s="213"/>
    </row>
    <row r="1527" spans="1:60" outlineLevel="1" x14ac:dyDescent="0.2">
      <c r="A1527" s="220"/>
      <c r="B1527" s="221"/>
      <c r="C1527" s="261" t="s">
        <v>254</v>
      </c>
      <c r="D1527" s="259"/>
      <c r="E1527" s="260">
        <v>6</v>
      </c>
      <c r="F1527" s="222"/>
      <c r="G1527" s="222"/>
      <c r="H1527" s="222"/>
      <c r="I1527" s="222"/>
      <c r="J1527" s="222"/>
      <c r="K1527" s="222"/>
      <c r="L1527" s="222"/>
      <c r="M1527" s="222"/>
      <c r="N1527" s="222"/>
      <c r="O1527" s="222"/>
      <c r="P1527" s="222"/>
      <c r="Q1527" s="222"/>
      <c r="R1527" s="222"/>
      <c r="S1527" s="222"/>
      <c r="T1527" s="222"/>
      <c r="U1527" s="222"/>
      <c r="V1527" s="222"/>
      <c r="W1527" s="222"/>
      <c r="X1527" s="222"/>
      <c r="Y1527" s="213"/>
      <c r="Z1527" s="213"/>
      <c r="AA1527" s="213"/>
      <c r="AB1527" s="213"/>
      <c r="AC1527" s="213"/>
      <c r="AD1527" s="213"/>
      <c r="AE1527" s="213"/>
      <c r="AF1527" s="213"/>
      <c r="AG1527" s="213" t="s">
        <v>532</v>
      </c>
      <c r="AH1527" s="213">
        <v>0</v>
      </c>
      <c r="AI1527" s="213"/>
      <c r="AJ1527" s="213"/>
      <c r="AK1527" s="213"/>
      <c r="AL1527" s="213"/>
      <c r="AM1527" s="213"/>
      <c r="AN1527" s="213"/>
      <c r="AO1527" s="213"/>
      <c r="AP1527" s="213"/>
      <c r="AQ1527" s="213"/>
      <c r="AR1527" s="213"/>
      <c r="AS1527" s="213"/>
      <c r="AT1527" s="213"/>
      <c r="AU1527" s="213"/>
      <c r="AV1527" s="213"/>
      <c r="AW1527" s="213"/>
      <c r="AX1527" s="213"/>
      <c r="AY1527" s="213"/>
      <c r="AZ1527" s="213"/>
      <c r="BA1527" s="213"/>
      <c r="BB1527" s="213"/>
      <c r="BC1527" s="213"/>
      <c r="BD1527" s="213"/>
      <c r="BE1527" s="213"/>
      <c r="BF1527" s="213"/>
      <c r="BG1527" s="213"/>
      <c r="BH1527" s="213"/>
    </row>
    <row r="1528" spans="1:60" outlineLevel="1" x14ac:dyDescent="0.2">
      <c r="A1528" s="234">
        <v>378</v>
      </c>
      <c r="B1528" s="235" t="s">
        <v>3275</v>
      </c>
      <c r="C1528" s="253" t="s">
        <v>3276</v>
      </c>
      <c r="D1528" s="236" t="s">
        <v>901</v>
      </c>
      <c r="E1528" s="237">
        <v>2</v>
      </c>
      <c r="F1528" s="238"/>
      <c r="G1528" s="239">
        <f>ROUND(E1528*F1528,2)</f>
        <v>0</v>
      </c>
      <c r="H1528" s="238"/>
      <c r="I1528" s="239">
        <f>ROUND(E1528*H1528,2)</f>
        <v>0</v>
      </c>
      <c r="J1528" s="238"/>
      <c r="K1528" s="239">
        <f>ROUND(E1528*J1528,2)</f>
        <v>0</v>
      </c>
      <c r="L1528" s="239">
        <v>21</v>
      </c>
      <c r="M1528" s="239">
        <f>G1528*(1+L1528/100)</f>
        <v>0</v>
      </c>
      <c r="N1528" s="239">
        <v>0</v>
      </c>
      <c r="O1528" s="239">
        <f>ROUND(E1528*N1528,2)</f>
        <v>0</v>
      </c>
      <c r="P1528" s="239">
        <v>0</v>
      </c>
      <c r="Q1528" s="239">
        <f>ROUND(E1528*P1528,2)</f>
        <v>0</v>
      </c>
      <c r="R1528" s="239"/>
      <c r="S1528" s="239" t="s">
        <v>374</v>
      </c>
      <c r="T1528" s="240" t="s">
        <v>375</v>
      </c>
      <c r="U1528" s="222">
        <v>0</v>
      </c>
      <c r="V1528" s="222">
        <f>ROUND(E1528*U1528,2)</f>
        <v>0</v>
      </c>
      <c r="W1528" s="222"/>
      <c r="X1528" s="222" t="s">
        <v>376</v>
      </c>
      <c r="Y1528" s="213"/>
      <c r="Z1528" s="213"/>
      <c r="AA1528" s="213"/>
      <c r="AB1528" s="213"/>
      <c r="AC1528" s="213"/>
      <c r="AD1528" s="213"/>
      <c r="AE1528" s="213"/>
      <c r="AF1528" s="213"/>
      <c r="AG1528" s="213" t="s">
        <v>377</v>
      </c>
      <c r="AH1528" s="213"/>
      <c r="AI1528" s="213"/>
      <c r="AJ1528" s="213"/>
      <c r="AK1528" s="213"/>
      <c r="AL1528" s="213"/>
      <c r="AM1528" s="213"/>
      <c r="AN1528" s="213"/>
      <c r="AO1528" s="213"/>
      <c r="AP1528" s="213"/>
      <c r="AQ1528" s="213"/>
      <c r="AR1528" s="213"/>
      <c r="AS1528" s="213"/>
      <c r="AT1528" s="213"/>
      <c r="AU1528" s="213"/>
      <c r="AV1528" s="213"/>
      <c r="AW1528" s="213"/>
      <c r="AX1528" s="213"/>
      <c r="AY1528" s="213"/>
      <c r="AZ1528" s="213"/>
      <c r="BA1528" s="213"/>
      <c r="BB1528" s="213"/>
      <c r="BC1528" s="213"/>
      <c r="BD1528" s="213"/>
      <c r="BE1528" s="213"/>
      <c r="BF1528" s="213"/>
      <c r="BG1528" s="213"/>
      <c r="BH1528" s="213"/>
    </row>
    <row r="1529" spans="1:60" ht="22.5" outlineLevel="1" x14ac:dyDescent="0.2">
      <c r="A1529" s="220"/>
      <c r="B1529" s="221"/>
      <c r="C1529" s="261" t="s">
        <v>1874</v>
      </c>
      <c r="D1529" s="259"/>
      <c r="E1529" s="260"/>
      <c r="F1529" s="222"/>
      <c r="G1529" s="222"/>
      <c r="H1529" s="222"/>
      <c r="I1529" s="222"/>
      <c r="J1529" s="222"/>
      <c r="K1529" s="222"/>
      <c r="L1529" s="222"/>
      <c r="M1529" s="222"/>
      <c r="N1529" s="222"/>
      <c r="O1529" s="222"/>
      <c r="P1529" s="222"/>
      <c r="Q1529" s="222"/>
      <c r="R1529" s="222"/>
      <c r="S1529" s="222"/>
      <c r="T1529" s="222"/>
      <c r="U1529" s="222"/>
      <c r="V1529" s="222"/>
      <c r="W1529" s="222"/>
      <c r="X1529" s="222"/>
      <c r="Y1529" s="213"/>
      <c r="Z1529" s="213"/>
      <c r="AA1529" s="213"/>
      <c r="AB1529" s="213"/>
      <c r="AC1529" s="213"/>
      <c r="AD1529" s="213"/>
      <c r="AE1529" s="213"/>
      <c r="AF1529" s="213"/>
      <c r="AG1529" s="213" t="s">
        <v>532</v>
      </c>
      <c r="AH1529" s="213">
        <v>0</v>
      </c>
      <c r="AI1529" s="213"/>
      <c r="AJ1529" s="213"/>
      <c r="AK1529" s="213"/>
      <c r="AL1529" s="213"/>
      <c r="AM1529" s="213"/>
      <c r="AN1529" s="213"/>
      <c r="AO1529" s="213"/>
      <c r="AP1529" s="213"/>
      <c r="AQ1529" s="213"/>
      <c r="AR1529" s="213"/>
      <c r="AS1529" s="213"/>
      <c r="AT1529" s="213"/>
      <c r="AU1529" s="213"/>
      <c r="AV1529" s="213"/>
      <c r="AW1529" s="213"/>
      <c r="AX1529" s="213"/>
      <c r="AY1529" s="213"/>
      <c r="AZ1529" s="213"/>
      <c r="BA1529" s="213"/>
      <c r="BB1529" s="213"/>
      <c r="BC1529" s="213"/>
      <c r="BD1529" s="213"/>
      <c r="BE1529" s="213"/>
      <c r="BF1529" s="213"/>
      <c r="BG1529" s="213"/>
      <c r="BH1529" s="213"/>
    </row>
    <row r="1530" spans="1:60" outlineLevel="1" x14ac:dyDescent="0.2">
      <c r="A1530" s="220"/>
      <c r="B1530" s="221"/>
      <c r="C1530" s="261" t="s">
        <v>3273</v>
      </c>
      <c r="D1530" s="259"/>
      <c r="E1530" s="260"/>
      <c r="F1530" s="222"/>
      <c r="G1530" s="222"/>
      <c r="H1530" s="222"/>
      <c r="I1530" s="222"/>
      <c r="J1530" s="222"/>
      <c r="K1530" s="222"/>
      <c r="L1530" s="222"/>
      <c r="M1530" s="222"/>
      <c r="N1530" s="222"/>
      <c r="O1530" s="222"/>
      <c r="P1530" s="222"/>
      <c r="Q1530" s="222"/>
      <c r="R1530" s="222"/>
      <c r="S1530" s="222"/>
      <c r="T1530" s="222"/>
      <c r="U1530" s="222"/>
      <c r="V1530" s="222"/>
      <c r="W1530" s="222"/>
      <c r="X1530" s="222"/>
      <c r="Y1530" s="213"/>
      <c r="Z1530" s="213"/>
      <c r="AA1530" s="213"/>
      <c r="AB1530" s="213"/>
      <c r="AC1530" s="213"/>
      <c r="AD1530" s="213"/>
      <c r="AE1530" s="213"/>
      <c r="AF1530" s="213"/>
      <c r="AG1530" s="213" t="s">
        <v>532</v>
      </c>
      <c r="AH1530" s="213">
        <v>0</v>
      </c>
      <c r="AI1530" s="213"/>
      <c r="AJ1530" s="213"/>
      <c r="AK1530" s="213"/>
      <c r="AL1530" s="213"/>
      <c r="AM1530" s="213"/>
      <c r="AN1530" s="213"/>
      <c r="AO1530" s="213"/>
      <c r="AP1530" s="213"/>
      <c r="AQ1530" s="213"/>
      <c r="AR1530" s="213"/>
      <c r="AS1530" s="213"/>
      <c r="AT1530" s="213"/>
      <c r="AU1530" s="213"/>
      <c r="AV1530" s="213"/>
      <c r="AW1530" s="213"/>
      <c r="AX1530" s="213"/>
      <c r="AY1530" s="213"/>
      <c r="AZ1530" s="213"/>
      <c r="BA1530" s="213"/>
      <c r="BB1530" s="213"/>
      <c r="BC1530" s="213"/>
      <c r="BD1530" s="213"/>
      <c r="BE1530" s="213"/>
      <c r="BF1530" s="213"/>
      <c r="BG1530" s="213"/>
      <c r="BH1530" s="213"/>
    </row>
    <row r="1531" spans="1:60" outlineLevel="1" x14ac:dyDescent="0.2">
      <c r="A1531" s="220"/>
      <c r="B1531" s="221"/>
      <c r="C1531" s="261" t="s">
        <v>3209</v>
      </c>
      <c r="D1531" s="259"/>
      <c r="E1531" s="260"/>
      <c r="F1531" s="222"/>
      <c r="G1531" s="222"/>
      <c r="H1531" s="222"/>
      <c r="I1531" s="222"/>
      <c r="J1531" s="222"/>
      <c r="K1531" s="222"/>
      <c r="L1531" s="222"/>
      <c r="M1531" s="222"/>
      <c r="N1531" s="222"/>
      <c r="O1531" s="222"/>
      <c r="P1531" s="222"/>
      <c r="Q1531" s="222"/>
      <c r="R1531" s="222"/>
      <c r="S1531" s="222"/>
      <c r="T1531" s="222"/>
      <c r="U1531" s="222"/>
      <c r="V1531" s="222"/>
      <c r="W1531" s="222"/>
      <c r="X1531" s="222"/>
      <c r="Y1531" s="213"/>
      <c r="Z1531" s="213"/>
      <c r="AA1531" s="213"/>
      <c r="AB1531" s="213"/>
      <c r="AC1531" s="213"/>
      <c r="AD1531" s="213"/>
      <c r="AE1531" s="213"/>
      <c r="AF1531" s="213"/>
      <c r="AG1531" s="213" t="s">
        <v>532</v>
      </c>
      <c r="AH1531" s="213">
        <v>0</v>
      </c>
      <c r="AI1531" s="213"/>
      <c r="AJ1531" s="213"/>
      <c r="AK1531" s="213"/>
      <c r="AL1531" s="213"/>
      <c r="AM1531" s="213"/>
      <c r="AN1531" s="213"/>
      <c r="AO1531" s="213"/>
      <c r="AP1531" s="213"/>
      <c r="AQ1531" s="213"/>
      <c r="AR1531" s="213"/>
      <c r="AS1531" s="213"/>
      <c r="AT1531" s="213"/>
      <c r="AU1531" s="213"/>
      <c r="AV1531" s="213"/>
      <c r="AW1531" s="213"/>
      <c r="AX1531" s="213"/>
      <c r="AY1531" s="213"/>
      <c r="AZ1531" s="213"/>
      <c r="BA1531" s="213"/>
      <c r="BB1531" s="213"/>
      <c r="BC1531" s="213"/>
      <c r="BD1531" s="213"/>
      <c r="BE1531" s="213"/>
      <c r="BF1531" s="213"/>
      <c r="BG1531" s="213"/>
      <c r="BH1531" s="213"/>
    </row>
    <row r="1532" spans="1:60" outlineLevel="1" x14ac:dyDescent="0.2">
      <c r="A1532" s="220"/>
      <c r="B1532" s="221"/>
      <c r="C1532" s="261" t="s">
        <v>2943</v>
      </c>
      <c r="D1532" s="259"/>
      <c r="E1532" s="260"/>
      <c r="F1532" s="222"/>
      <c r="G1532" s="222"/>
      <c r="H1532" s="222"/>
      <c r="I1532" s="222"/>
      <c r="J1532" s="222"/>
      <c r="K1532" s="222"/>
      <c r="L1532" s="222"/>
      <c r="M1532" s="222"/>
      <c r="N1532" s="222"/>
      <c r="O1532" s="222"/>
      <c r="P1532" s="222"/>
      <c r="Q1532" s="222"/>
      <c r="R1532" s="222"/>
      <c r="S1532" s="222"/>
      <c r="T1532" s="222"/>
      <c r="U1532" s="222"/>
      <c r="V1532" s="222"/>
      <c r="W1532" s="222"/>
      <c r="X1532" s="222"/>
      <c r="Y1532" s="213"/>
      <c r="Z1532" s="213"/>
      <c r="AA1532" s="213"/>
      <c r="AB1532" s="213"/>
      <c r="AC1532" s="213"/>
      <c r="AD1532" s="213"/>
      <c r="AE1532" s="213"/>
      <c r="AF1532" s="213"/>
      <c r="AG1532" s="213" t="s">
        <v>532</v>
      </c>
      <c r="AH1532" s="213">
        <v>0</v>
      </c>
      <c r="AI1532" s="213"/>
      <c r="AJ1532" s="213"/>
      <c r="AK1532" s="213"/>
      <c r="AL1532" s="213"/>
      <c r="AM1532" s="213"/>
      <c r="AN1532" s="213"/>
      <c r="AO1532" s="213"/>
      <c r="AP1532" s="213"/>
      <c r="AQ1532" s="213"/>
      <c r="AR1532" s="213"/>
      <c r="AS1532" s="213"/>
      <c r="AT1532" s="213"/>
      <c r="AU1532" s="213"/>
      <c r="AV1532" s="213"/>
      <c r="AW1532" s="213"/>
      <c r="AX1532" s="213"/>
      <c r="AY1532" s="213"/>
      <c r="AZ1532" s="213"/>
      <c r="BA1532" s="213"/>
      <c r="BB1532" s="213"/>
      <c r="BC1532" s="213"/>
      <c r="BD1532" s="213"/>
      <c r="BE1532" s="213"/>
      <c r="BF1532" s="213"/>
      <c r="BG1532" s="213"/>
      <c r="BH1532" s="213"/>
    </row>
    <row r="1533" spans="1:60" outlineLevel="1" x14ac:dyDescent="0.2">
      <c r="A1533" s="220"/>
      <c r="B1533" s="221"/>
      <c r="C1533" s="261" t="s">
        <v>63</v>
      </c>
      <c r="D1533" s="259"/>
      <c r="E1533" s="260">
        <v>2</v>
      </c>
      <c r="F1533" s="222"/>
      <c r="G1533" s="222"/>
      <c r="H1533" s="222"/>
      <c r="I1533" s="222"/>
      <c r="J1533" s="222"/>
      <c r="K1533" s="222"/>
      <c r="L1533" s="222"/>
      <c r="M1533" s="222"/>
      <c r="N1533" s="222"/>
      <c r="O1533" s="222"/>
      <c r="P1533" s="222"/>
      <c r="Q1533" s="222"/>
      <c r="R1533" s="222"/>
      <c r="S1533" s="222"/>
      <c r="T1533" s="222"/>
      <c r="U1533" s="222"/>
      <c r="V1533" s="222"/>
      <c r="W1533" s="222"/>
      <c r="X1533" s="222"/>
      <c r="Y1533" s="213"/>
      <c r="Z1533" s="213"/>
      <c r="AA1533" s="213"/>
      <c r="AB1533" s="213"/>
      <c r="AC1533" s="213"/>
      <c r="AD1533" s="213"/>
      <c r="AE1533" s="213"/>
      <c r="AF1533" s="213"/>
      <c r="AG1533" s="213" t="s">
        <v>532</v>
      </c>
      <c r="AH1533" s="213">
        <v>0</v>
      </c>
      <c r="AI1533" s="213"/>
      <c r="AJ1533" s="213"/>
      <c r="AK1533" s="213"/>
      <c r="AL1533" s="213"/>
      <c r="AM1533" s="213"/>
      <c r="AN1533" s="213"/>
      <c r="AO1533" s="213"/>
      <c r="AP1533" s="213"/>
      <c r="AQ1533" s="213"/>
      <c r="AR1533" s="213"/>
      <c r="AS1533" s="213"/>
      <c r="AT1533" s="213"/>
      <c r="AU1533" s="213"/>
      <c r="AV1533" s="213"/>
      <c r="AW1533" s="213"/>
      <c r="AX1533" s="213"/>
      <c r="AY1533" s="213"/>
      <c r="AZ1533" s="213"/>
      <c r="BA1533" s="213"/>
      <c r="BB1533" s="213"/>
      <c r="BC1533" s="213"/>
      <c r="BD1533" s="213"/>
      <c r="BE1533" s="213"/>
      <c r="BF1533" s="213"/>
      <c r="BG1533" s="213"/>
      <c r="BH1533" s="213"/>
    </row>
    <row r="1534" spans="1:60" outlineLevel="1" x14ac:dyDescent="0.2">
      <c r="A1534" s="234">
        <v>379</v>
      </c>
      <c r="B1534" s="235" t="s">
        <v>3277</v>
      </c>
      <c r="C1534" s="253" t="s">
        <v>3278</v>
      </c>
      <c r="D1534" s="236" t="s">
        <v>901</v>
      </c>
      <c r="E1534" s="237">
        <v>10</v>
      </c>
      <c r="F1534" s="238"/>
      <c r="G1534" s="239">
        <f>ROUND(E1534*F1534,2)</f>
        <v>0</v>
      </c>
      <c r="H1534" s="238"/>
      <c r="I1534" s="239">
        <f>ROUND(E1534*H1534,2)</f>
        <v>0</v>
      </c>
      <c r="J1534" s="238"/>
      <c r="K1534" s="239">
        <f>ROUND(E1534*J1534,2)</f>
        <v>0</v>
      </c>
      <c r="L1534" s="239">
        <v>21</v>
      </c>
      <c r="M1534" s="239">
        <f>G1534*(1+L1534/100)</f>
        <v>0</v>
      </c>
      <c r="N1534" s="239">
        <v>0</v>
      </c>
      <c r="O1534" s="239">
        <f>ROUND(E1534*N1534,2)</f>
        <v>0</v>
      </c>
      <c r="P1534" s="239">
        <v>0</v>
      </c>
      <c r="Q1534" s="239">
        <f>ROUND(E1534*P1534,2)</f>
        <v>0</v>
      </c>
      <c r="R1534" s="239"/>
      <c r="S1534" s="239" t="s">
        <v>374</v>
      </c>
      <c r="T1534" s="240" t="s">
        <v>375</v>
      </c>
      <c r="U1534" s="222">
        <v>0</v>
      </c>
      <c r="V1534" s="222">
        <f>ROUND(E1534*U1534,2)</f>
        <v>0</v>
      </c>
      <c r="W1534" s="222"/>
      <c r="X1534" s="222" t="s">
        <v>376</v>
      </c>
      <c r="Y1534" s="213"/>
      <c r="Z1534" s="213"/>
      <c r="AA1534" s="213"/>
      <c r="AB1534" s="213"/>
      <c r="AC1534" s="213"/>
      <c r="AD1534" s="213"/>
      <c r="AE1534" s="213"/>
      <c r="AF1534" s="213"/>
      <c r="AG1534" s="213" t="s">
        <v>377</v>
      </c>
      <c r="AH1534" s="213"/>
      <c r="AI1534" s="213"/>
      <c r="AJ1534" s="213"/>
      <c r="AK1534" s="213"/>
      <c r="AL1534" s="213"/>
      <c r="AM1534" s="213"/>
      <c r="AN1534" s="213"/>
      <c r="AO1534" s="213"/>
      <c r="AP1534" s="213"/>
      <c r="AQ1534" s="213"/>
      <c r="AR1534" s="213"/>
      <c r="AS1534" s="213"/>
      <c r="AT1534" s="213"/>
      <c r="AU1534" s="213"/>
      <c r="AV1534" s="213"/>
      <c r="AW1534" s="213"/>
      <c r="AX1534" s="213"/>
      <c r="AY1534" s="213"/>
      <c r="AZ1534" s="213"/>
      <c r="BA1534" s="213"/>
      <c r="BB1534" s="213"/>
      <c r="BC1534" s="213"/>
      <c r="BD1534" s="213"/>
      <c r="BE1534" s="213"/>
      <c r="BF1534" s="213"/>
      <c r="BG1534" s="213"/>
      <c r="BH1534" s="213"/>
    </row>
    <row r="1535" spans="1:60" ht="22.5" outlineLevel="1" x14ac:dyDescent="0.2">
      <c r="A1535" s="220"/>
      <c r="B1535" s="221"/>
      <c r="C1535" s="261" t="s">
        <v>1874</v>
      </c>
      <c r="D1535" s="259"/>
      <c r="E1535" s="260"/>
      <c r="F1535" s="222"/>
      <c r="G1535" s="222"/>
      <c r="H1535" s="222"/>
      <c r="I1535" s="222"/>
      <c r="J1535" s="222"/>
      <c r="K1535" s="222"/>
      <c r="L1535" s="222"/>
      <c r="M1535" s="222"/>
      <c r="N1535" s="222"/>
      <c r="O1535" s="222"/>
      <c r="P1535" s="222"/>
      <c r="Q1535" s="222"/>
      <c r="R1535" s="222"/>
      <c r="S1535" s="222"/>
      <c r="T1535" s="222"/>
      <c r="U1535" s="222"/>
      <c r="V1535" s="222"/>
      <c r="W1535" s="222"/>
      <c r="X1535" s="222"/>
      <c r="Y1535" s="213"/>
      <c r="Z1535" s="213"/>
      <c r="AA1535" s="213"/>
      <c r="AB1535" s="213"/>
      <c r="AC1535" s="213"/>
      <c r="AD1535" s="213"/>
      <c r="AE1535" s="213"/>
      <c r="AF1535" s="213"/>
      <c r="AG1535" s="213" t="s">
        <v>532</v>
      </c>
      <c r="AH1535" s="213">
        <v>0</v>
      </c>
      <c r="AI1535" s="213"/>
      <c r="AJ1535" s="213"/>
      <c r="AK1535" s="213"/>
      <c r="AL1535" s="213"/>
      <c r="AM1535" s="213"/>
      <c r="AN1535" s="213"/>
      <c r="AO1535" s="213"/>
      <c r="AP1535" s="213"/>
      <c r="AQ1535" s="213"/>
      <c r="AR1535" s="213"/>
      <c r="AS1535" s="213"/>
      <c r="AT1535" s="213"/>
      <c r="AU1535" s="213"/>
      <c r="AV1535" s="213"/>
      <c r="AW1535" s="213"/>
      <c r="AX1535" s="213"/>
      <c r="AY1535" s="213"/>
      <c r="AZ1535" s="213"/>
      <c r="BA1535" s="213"/>
      <c r="BB1535" s="213"/>
      <c r="BC1535" s="213"/>
      <c r="BD1535" s="213"/>
      <c r="BE1535" s="213"/>
      <c r="BF1535" s="213"/>
      <c r="BG1535" s="213"/>
      <c r="BH1535" s="213"/>
    </row>
    <row r="1536" spans="1:60" outlineLevel="1" x14ac:dyDescent="0.2">
      <c r="A1536" s="220"/>
      <c r="B1536" s="221"/>
      <c r="C1536" s="261" t="s">
        <v>3273</v>
      </c>
      <c r="D1536" s="259"/>
      <c r="E1536" s="260"/>
      <c r="F1536" s="222"/>
      <c r="G1536" s="222"/>
      <c r="H1536" s="222"/>
      <c r="I1536" s="222"/>
      <c r="J1536" s="222"/>
      <c r="K1536" s="222"/>
      <c r="L1536" s="222"/>
      <c r="M1536" s="222"/>
      <c r="N1536" s="222"/>
      <c r="O1536" s="222"/>
      <c r="P1536" s="222"/>
      <c r="Q1536" s="222"/>
      <c r="R1536" s="222"/>
      <c r="S1536" s="222"/>
      <c r="T1536" s="222"/>
      <c r="U1536" s="222"/>
      <c r="V1536" s="222"/>
      <c r="W1536" s="222"/>
      <c r="X1536" s="222"/>
      <c r="Y1536" s="213"/>
      <c r="Z1536" s="213"/>
      <c r="AA1536" s="213"/>
      <c r="AB1536" s="213"/>
      <c r="AC1536" s="213"/>
      <c r="AD1536" s="213"/>
      <c r="AE1536" s="213"/>
      <c r="AF1536" s="213"/>
      <c r="AG1536" s="213" t="s">
        <v>532</v>
      </c>
      <c r="AH1536" s="213">
        <v>0</v>
      </c>
      <c r="AI1536" s="213"/>
      <c r="AJ1536" s="213"/>
      <c r="AK1536" s="213"/>
      <c r="AL1536" s="213"/>
      <c r="AM1536" s="213"/>
      <c r="AN1536" s="213"/>
      <c r="AO1536" s="213"/>
      <c r="AP1536" s="213"/>
      <c r="AQ1536" s="213"/>
      <c r="AR1536" s="213"/>
      <c r="AS1536" s="213"/>
      <c r="AT1536" s="213"/>
      <c r="AU1536" s="213"/>
      <c r="AV1536" s="213"/>
      <c r="AW1536" s="213"/>
      <c r="AX1536" s="213"/>
      <c r="AY1536" s="213"/>
      <c r="AZ1536" s="213"/>
      <c r="BA1536" s="213"/>
      <c r="BB1536" s="213"/>
      <c r="BC1536" s="213"/>
      <c r="BD1536" s="213"/>
      <c r="BE1536" s="213"/>
      <c r="BF1536" s="213"/>
      <c r="BG1536" s="213"/>
      <c r="BH1536" s="213"/>
    </row>
    <row r="1537" spans="1:60" outlineLevel="1" x14ac:dyDescent="0.2">
      <c r="A1537" s="220"/>
      <c r="B1537" s="221"/>
      <c r="C1537" s="261" t="s">
        <v>3209</v>
      </c>
      <c r="D1537" s="259"/>
      <c r="E1537" s="260"/>
      <c r="F1537" s="222"/>
      <c r="G1537" s="222"/>
      <c r="H1537" s="222"/>
      <c r="I1537" s="222"/>
      <c r="J1537" s="222"/>
      <c r="K1537" s="222"/>
      <c r="L1537" s="222"/>
      <c r="M1537" s="222"/>
      <c r="N1537" s="222"/>
      <c r="O1537" s="222"/>
      <c r="P1537" s="222"/>
      <c r="Q1537" s="222"/>
      <c r="R1537" s="222"/>
      <c r="S1537" s="222"/>
      <c r="T1537" s="222"/>
      <c r="U1537" s="222"/>
      <c r="V1537" s="222"/>
      <c r="W1537" s="222"/>
      <c r="X1537" s="222"/>
      <c r="Y1537" s="213"/>
      <c r="Z1537" s="213"/>
      <c r="AA1537" s="213"/>
      <c r="AB1537" s="213"/>
      <c r="AC1537" s="213"/>
      <c r="AD1537" s="213"/>
      <c r="AE1537" s="213"/>
      <c r="AF1537" s="213"/>
      <c r="AG1537" s="213" t="s">
        <v>532</v>
      </c>
      <c r="AH1537" s="213">
        <v>0</v>
      </c>
      <c r="AI1537" s="213"/>
      <c r="AJ1537" s="213"/>
      <c r="AK1537" s="213"/>
      <c r="AL1537" s="213"/>
      <c r="AM1537" s="213"/>
      <c r="AN1537" s="213"/>
      <c r="AO1537" s="213"/>
      <c r="AP1537" s="213"/>
      <c r="AQ1537" s="213"/>
      <c r="AR1537" s="213"/>
      <c r="AS1537" s="213"/>
      <c r="AT1537" s="213"/>
      <c r="AU1537" s="213"/>
      <c r="AV1537" s="213"/>
      <c r="AW1537" s="213"/>
      <c r="AX1537" s="213"/>
      <c r="AY1537" s="213"/>
      <c r="AZ1537" s="213"/>
      <c r="BA1537" s="213"/>
      <c r="BB1537" s="213"/>
      <c r="BC1537" s="213"/>
      <c r="BD1537" s="213"/>
      <c r="BE1537" s="213"/>
      <c r="BF1537" s="213"/>
      <c r="BG1537" s="213"/>
      <c r="BH1537" s="213"/>
    </row>
    <row r="1538" spans="1:60" outlineLevel="1" x14ac:dyDescent="0.2">
      <c r="A1538" s="220"/>
      <c r="B1538" s="221"/>
      <c r="C1538" s="261" t="s">
        <v>3222</v>
      </c>
      <c r="D1538" s="259"/>
      <c r="E1538" s="260"/>
      <c r="F1538" s="222"/>
      <c r="G1538" s="222"/>
      <c r="H1538" s="222"/>
      <c r="I1538" s="222"/>
      <c r="J1538" s="222"/>
      <c r="K1538" s="222"/>
      <c r="L1538" s="222"/>
      <c r="M1538" s="222"/>
      <c r="N1538" s="222"/>
      <c r="O1538" s="222"/>
      <c r="P1538" s="222"/>
      <c r="Q1538" s="222"/>
      <c r="R1538" s="222"/>
      <c r="S1538" s="222"/>
      <c r="T1538" s="222"/>
      <c r="U1538" s="222"/>
      <c r="V1538" s="222"/>
      <c r="W1538" s="222"/>
      <c r="X1538" s="222"/>
      <c r="Y1538" s="213"/>
      <c r="Z1538" s="213"/>
      <c r="AA1538" s="213"/>
      <c r="AB1538" s="213"/>
      <c r="AC1538" s="213"/>
      <c r="AD1538" s="213"/>
      <c r="AE1538" s="213"/>
      <c r="AF1538" s="213"/>
      <c r="AG1538" s="213" t="s">
        <v>532</v>
      </c>
      <c r="AH1538" s="213">
        <v>0</v>
      </c>
      <c r="AI1538" s="213"/>
      <c r="AJ1538" s="213"/>
      <c r="AK1538" s="213"/>
      <c r="AL1538" s="213"/>
      <c r="AM1538" s="213"/>
      <c r="AN1538" s="213"/>
      <c r="AO1538" s="213"/>
      <c r="AP1538" s="213"/>
      <c r="AQ1538" s="213"/>
      <c r="AR1538" s="213"/>
      <c r="AS1538" s="213"/>
      <c r="AT1538" s="213"/>
      <c r="AU1538" s="213"/>
      <c r="AV1538" s="213"/>
      <c r="AW1538" s="213"/>
      <c r="AX1538" s="213"/>
      <c r="AY1538" s="213"/>
      <c r="AZ1538" s="213"/>
      <c r="BA1538" s="213"/>
      <c r="BB1538" s="213"/>
      <c r="BC1538" s="213"/>
      <c r="BD1538" s="213"/>
      <c r="BE1538" s="213"/>
      <c r="BF1538" s="213"/>
      <c r="BG1538" s="213"/>
      <c r="BH1538" s="213"/>
    </row>
    <row r="1539" spans="1:60" outlineLevel="1" x14ac:dyDescent="0.2">
      <c r="A1539" s="220"/>
      <c r="B1539" s="221"/>
      <c r="C1539" s="261" t="s">
        <v>49</v>
      </c>
      <c r="D1539" s="259"/>
      <c r="E1539" s="260">
        <v>10</v>
      </c>
      <c r="F1539" s="222"/>
      <c r="G1539" s="222"/>
      <c r="H1539" s="222"/>
      <c r="I1539" s="222"/>
      <c r="J1539" s="222"/>
      <c r="K1539" s="222"/>
      <c r="L1539" s="222"/>
      <c r="M1539" s="222"/>
      <c r="N1539" s="222"/>
      <c r="O1539" s="222"/>
      <c r="P1539" s="222"/>
      <c r="Q1539" s="222"/>
      <c r="R1539" s="222"/>
      <c r="S1539" s="222"/>
      <c r="T1539" s="222"/>
      <c r="U1539" s="222"/>
      <c r="V1539" s="222"/>
      <c r="W1539" s="222"/>
      <c r="X1539" s="222"/>
      <c r="Y1539" s="213"/>
      <c r="Z1539" s="213"/>
      <c r="AA1539" s="213"/>
      <c r="AB1539" s="213"/>
      <c r="AC1539" s="213"/>
      <c r="AD1539" s="213"/>
      <c r="AE1539" s="213"/>
      <c r="AF1539" s="213"/>
      <c r="AG1539" s="213" t="s">
        <v>532</v>
      </c>
      <c r="AH1539" s="213">
        <v>0</v>
      </c>
      <c r="AI1539" s="213"/>
      <c r="AJ1539" s="213"/>
      <c r="AK1539" s="213"/>
      <c r="AL1539" s="213"/>
      <c r="AM1539" s="213"/>
      <c r="AN1539" s="213"/>
      <c r="AO1539" s="213"/>
      <c r="AP1539" s="213"/>
      <c r="AQ1539" s="213"/>
      <c r="AR1539" s="213"/>
      <c r="AS1539" s="213"/>
      <c r="AT1539" s="213"/>
      <c r="AU1539" s="213"/>
      <c r="AV1539" s="213"/>
      <c r="AW1539" s="213"/>
      <c r="AX1539" s="213"/>
      <c r="AY1539" s="213"/>
      <c r="AZ1539" s="213"/>
      <c r="BA1539" s="213"/>
      <c r="BB1539" s="213"/>
      <c r="BC1539" s="213"/>
      <c r="BD1539" s="213"/>
      <c r="BE1539" s="213"/>
      <c r="BF1539" s="213"/>
      <c r="BG1539" s="213"/>
      <c r="BH1539" s="213"/>
    </row>
    <row r="1540" spans="1:60" outlineLevel="1" x14ac:dyDescent="0.2">
      <c r="A1540" s="234">
        <v>380</v>
      </c>
      <c r="B1540" s="235" t="s">
        <v>3279</v>
      </c>
      <c r="C1540" s="253" t="s">
        <v>3280</v>
      </c>
      <c r="D1540" s="236" t="s">
        <v>901</v>
      </c>
      <c r="E1540" s="237">
        <v>3</v>
      </c>
      <c r="F1540" s="238"/>
      <c r="G1540" s="239">
        <f>ROUND(E1540*F1540,2)</f>
        <v>0</v>
      </c>
      <c r="H1540" s="238"/>
      <c r="I1540" s="239">
        <f>ROUND(E1540*H1540,2)</f>
        <v>0</v>
      </c>
      <c r="J1540" s="238"/>
      <c r="K1540" s="239">
        <f>ROUND(E1540*J1540,2)</f>
        <v>0</v>
      </c>
      <c r="L1540" s="239">
        <v>21</v>
      </c>
      <c r="M1540" s="239">
        <f>G1540*(1+L1540/100)</f>
        <v>0</v>
      </c>
      <c r="N1540" s="239">
        <v>0</v>
      </c>
      <c r="O1540" s="239">
        <f>ROUND(E1540*N1540,2)</f>
        <v>0</v>
      </c>
      <c r="P1540" s="239">
        <v>0</v>
      </c>
      <c r="Q1540" s="239">
        <f>ROUND(E1540*P1540,2)</f>
        <v>0</v>
      </c>
      <c r="R1540" s="239"/>
      <c r="S1540" s="239" t="s">
        <v>374</v>
      </c>
      <c r="T1540" s="240" t="s">
        <v>375</v>
      </c>
      <c r="U1540" s="222">
        <v>0</v>
      </c>
      <c r="V1540" s="222">
        <f>ROUND(E1540*U1540,2)</f>
        <v>0</v>
      </c>
      <c r="W1540" s="222"/>
      <c r="X1540" s="222" t="s">
        <v>376</v>
      </c>
      <c r="Y1540" s="213"/>
      <c r="Z1540" s="213"/>
      <c r="AA1540" s="213"/>
      <c r="AB1540" s="213"/>
      <c r="AC1540" s="213"/>
      <c r="AD1540" s="213"/>
      <c r="AE1540" s="213"/>
      <c r="AF1540" s="213"/>
      <c r="AG1540" s="213" t="s">
        <v>377</v>
      </c>
      <c r="AH1540" s="213"/>
      <c r="AI1540" s="213"/>
      <c r="AJ1540" s="213"/>
      <c r="AK1540" s="213"/>
      <c r="AL1540" s="213"/>
      <c r="AM1540" s="213"/>
      <c r="AN1540" s="213"/>
      <c r="AO1540" s="213"/>
      <c r="AP1540" s="213"/>
      <c r="AQ1540" s="213"/>
      <c r="AR1540" s="213"/>
      <c r="AS1540" s="213"/>
      <c r="AT1540" s="213"/>
      <c r="AU1540" s="213"/>
      <c r="AV1540" s="213"/>
      <c r="AW1540" s="213"/>
      <c r="AX1540" s="213"/>
      <c r="AY1540" s="213"/>
      <c r="AZ1540" s="213"/>
      <c r="BA1540" s="213"/>
      <c r="BB1540" s="213"/>
      <c r="BC1540" s="213"/>
      <c r="BD1540" s="213"/>
      <c r="BE1540" s="213"/>
      <c r="BF1540" s="213"/>
      <c r="BG1540" s="213"/>
      <c r="BH1540" s="213"/>
    </row>
    <row r="1541" spans="1:60" ht="22.5" outlineLevel="1" x14ac:dyDescent="0.2">
      <c r="A1541" s="220"/>
      <c r="B1541" s="221"/>
      <c r="C1541" s="261" t="s">
        <v>1874</v>
      </c>
      <c r="D1541" s="259"/>
      <c r="E1541" s="260"/>
      <c r="F1541" s="222"/>
      <c r="G1541" s="222"/>
      <c r="H1541" s="222"/>
      <c r="I1541" s="222"/>
      <c r="J1541" s="222"/>
      <c r="K1541" s="222"/>
      <c r="L1541" s="222"/>
      <c r="M1541" s="222"/>
      <c r="N1541" s="222"/>
      <c r="O1541" s="222"/>
      <c r="P1541" s="222"/>
      <c r="Q1541" s="222"/>
      <c r="R1541" s="222"/>
      <c r="S1541" s="222"/>
      <c r="T1541" s="222"/>
      <c r="U1541" s="222"/>
      <c r="V1541" s="222"/>
      <c r="W1541" s="222"/>
      <c r="X1541" s="222"/>
      <c r="Y1541" s="213"/>
      <c r="Z1541" s="213"/>
      <c r="AA1541" s="213"/>
      <c r="AB1541" s="213"/>
      <c r="AC1541" s="213"/>
      <c r="AD1541" s="213"/>
      <c r="AE1541" s="213"/>
      <c r="AF1541" s="213"/>
      <c r="AG1541" s="213" t="s">
        <v>532</v>
      </c>
      <c r="AH1541" s="213">
        <v>0</v>
      </c>
      <c r="AI1541" s="213"/>
      <c r="AJ1541" s="213"/>
      <c r="AK1541" s="213"/>
      <c r="AL1541" s="213"/>
      <c r="AM1541" s="213"/>
      <c r="AN1541" s="213"/>
      <c r="AO1541" s="213"/>
      <c r="AP1541" s="213"/>
      <c r="AQ1541" s="213"/>
      <c r="AR1541" s="213"/>
      <c r="AS1541" s="213"/>
      <c r="AT1541" s="213"/>
      <c r="AU1541" s="213"/>
      <c r="AV1541" s="213"/>
      <c r="AW1541" s="213"/>
      <c r="AX1541" s="213"/>
      <c r="AY1541" s="213"/>
      <c r="AZ1541" s="213"/>
      <c r="BA1541" s="213"/>
      <c r="BB1541" s="213"/>
      <c r="BC1541" s="213"/>
      <c r="BD1541" s="213"/>
      <c r="BE1541" s="213"/>
      <c r="BF1541" s="213"/>
      <c r="BG1541" s="213"/>
      <c r="BH1541" s="213"/>
    </row>
    <row r="1542" spans="1:60" ht="22.5" outlineLevel="1" x14ac:dyDescent="0.2">
      <c r="A1542" s="220"/>
      <c r="B1542" s="221"/>
      <c r="C1542" s="261" t="s">
        <v>1910</v>
      </c>
      <c r="D1542" s="259"/>
      <c r="E1542" s="260"/>
      <c r="F1542" s="222"/>
      <c r="G1542" s="222"/>
      <c r="H1542" s="222"/>
      <c r="I1542" s="222"/>
      <c r="J1542" s="222"/>
      <c r="K1542" s="222"/>
      <c r="L1542" s="222"/>
      <c r="M1542" s="222"/>
      <c r="N1542" s="222"/>
      <c r="O1542" s="222"/>
      <c r="P1542" s="222"/>
      <c r="Q1542" s="222"/>
      <c r="R1542" s="222"/>
      <c r="S1542" s="222"/>
      <c r="T1542" s="222"/>
      <c r="U1542" s="222"/>
      <c r="V1542" s="222"/>
      <c r="W1542" s="222"/>
      <c r="X1542" s="222"/>
      <c r="Y1542" s="213"/>
      <c r="Z1542" s="213"/>
      <c r="AA1542" s="213"/>
      <c r="AB1542" s="213"/>
      <c r="AC1542" s="213"/>
      <c r="AD1542" s="213"/>
      <c r="AE1542" s="213"/>
      <c r="AF1542" s="213"/>
      <c r="AG1542" s="213" t="s">
        <v>532</v>
      </c>
      <c r="AH1542" s="213">
        <v>0</v>
      </c>
      <c r="AI1542" s="213"/>
      <c r="AJ1542" s="213"/>
      <c r="AK1542" s="213"/>
      <c r="AL1542" s="213"/>
      <c r="AM1542" s="213"/>
      <c r="AN1542" s="213"/>
      <c r="AO1542" s="213"/>
      <c r="AP1542" s="213"/>
      <c r="AQ1542" s="213"/>
      <c r="AR1542" s="213"/>
      <c r="AS1542" s="213"/>
      <c r="AT1542" s="213"/>
      <c r="AU1542" s="213"/>
      <c r="AV1542" s="213"/>
      <c r="AW1542" s="213"/>
      <c r="AX1542" s="213"/>
      <c r="AY1542" s="213"/>
      <c r="AZ1542" s="213"/>
      <c r="BA1542" s="213"/>
      <c r="BB1542" s="213"/>
      <c r="BC1542" s="213"/>
      <c r="BD1542" s="213"/>
      <c r="BE1542" s="213"/>
      <c r="BF1542" s="213"/>
      <c r="BG1542" s="213"/>
      <c r="BH1542" s="213"/>
    </row>
    <row r="1543" spans="1:60" outlineLevel="1" x14ac:dyDescent="0.2">
      <c r="A1543" s="220"/>
      <c r="B1543" s="221"/>
      <c r="C1543" s="261" t="s">
        <v>3209</v>
      </c>
      <c r="D1543" s="259"/>
      <c r="E1543" s="260"/>
      <c r="F1543" s="222"/>
      <c r="G1543" s="222"/>
      <c r="H1543" s="222"/>
      <c r="I1543" s="222"/>
      <c r="J1543" s="222"/>
      <c r="K1543" s="222"/>
      <c r="L1543" s="222"/>
      <c r="M1543" s="222"/>
      <c r="N1543" s="222"/>
      <c r="O1543" s="222"/>
      <c r="P1543" s="222"/>
      <c r="Q1543" s="222"/>
      <c r="R1543" s="222"/>
      <c r="S1543" s="222"/>
      <c r="T1543" s="222"/>
      <c r="U1543" s="222"/>
      <c r="V1543" s="222"/>
      <c r="W1543" s="222"/>
      <c r="X1543" s="222"/>
      <c r="Y1543" s="213"/>
      <c r="Z1543" s="213"/>
      <c r="AA1543" s="213"/>
      <c r="AB1543" s="213"/>
      <c r="AC1543" s="213"/>
      <c r="AD1543" s="213"/>
      <c r="AE1543" s="213"/>
      <c r="AF1543" s="213"/>
      <c r="AG1543" s="213" t="s">
        <v>532</v>
      </c>
      <c r="AH1543" s="213">
        <v>0</v>
      </c>
      <c r="AI1543" s="213"/>
      <c r="AJ1543" s="213"/>
      <c r="AK1543" s="213"/>
      <c r="AL1543" s="213"/>
      <c r="AM1543" s="213"/>
      <c r="AN1543" s="213"/>
      <c r="AO1543" s="213"/>
      <c r="AP1543" s="213"/>
      <c r="AQ1543" s="213"/>
      <c r="AR1543" s="213"/>
      <c r="AS1543" s="213"/>
      <c r="AT1543" s="213"/>
      <c r="AU1543" s="213"/>
      <c r="AV1543" s="213"/>
      <c r="AW1543" s="213"/>
      <c r="AX1543" s="213"/>
      <c r="AY1543" s="213"/>
      <c r="AZ1543" s="213"/>
      <c r="BA1543" s="213"/>
      <c r="BB1543" s="213"/>
      <c r="BC1543" s="213"/>
      <c r="BD1543" s="213"/>
      <c r="BE1543" s="213"/>
      <c r="BF1543" s="213"/>
      <c r="BG1543" s="213"/>
      <c r="BH1543" s="213"/>
    </row>
    <row r="1544" spans="1:60" outlineLevel="1" x14ac:dyDescent="0.2">
      <c r="A1544" s="220"/>
      <c r="B1544" s="221"/>
      <c r="C1544" s="261" t="s">
        <v>3281</v>
      </c>
      <c r="D1544" s="259"/>
      <c r="E1544" s="260"/>
      <c r="F1544" s="222"/>
      <c r="G1544" s="222"/>
      <c r="H1544" s="222"/>
      <c r="I1544" s="222"/>
      <c r="J1544" s="222"/>
      <c r="K1544" s="222"/>
      <c r="L1544" s="222"/>
      <c r="M1544" s="222"/>
      <c r="N1544" s="222"/>
      <c r="O1544" s="222"/>
      <c r="P1544" s="222"/>
      <c r="Q1544" s="222"/>
      <c r="R1544" s="222"/>
      <c r="S1544" s="222"/>
      <c r="T1544" s="222"/>
      <c r="U1544" s="222"/>
      <c r="V1544" s="222"/>
      <c r="W1544" s="222"/>
      <c r="X1544" s="222"/>
      <c r="Y1544" s="213"/>
      <c r="Z1544" s="213"/>
      <c r="AA1544" s="213"/>
      <c r="AB1544" s="213"/>
      <c r="AC1544" s="213"/>
      <c r="AD1544" s="213"/>
      <c r="AE1544" s="213"/>
      <c r="AF1544" s="213"/>
      <c r="AG1544" s="213" t="s">
        <v>532</v>
      </c>
      <c r="AH1544" s="213">
        <v>0</v>
      </c>
      <c r="AI1544" s="213"/>
      <c r="AJ1544" s="213"/>
      <c r="AK1544" s="213"/>
      <c r="AL1544" s="213"/>
      <c r="AM1544" s="213"/>
      <c r="AN1544" s="213"/>
      <c r="AO1544" s="213"/>
      <c r="AP1544" s="213"/>
      <c r="AQ1544" s="213"/>
      <c r="AR1544" s="213"/>
      <c r="AS1544" s="213"/>
      <c r="AT1544" s="213"/>
      <c r="AU1544" s="213"/>
      <c r="AV1544" s="213"/>
      <c r="AW1544" s="213"/>
      <c r="AX1544" s="213"/>
      <c r="AY1544" s="213"/>
      <c r="AZ1544" s="213"/>
      <c r="BA1544" s="213"/>
      <c r="BB1544" s="213"/>
      <c r="BC1544" s="213"/>
      <c r="BD1544" s="213"/>
      <c r="BE1544" s="213"/>
      <c r="BF1544" s="213"/>
      <c r="BG1544" s="213"/>
      <c r="BH1544" s="213"/>
    </row>
    <row r="1545" spans="1:60" outlineLevel="1" x14ac:dyDescent="0.2">
      <c r="A1545" s="220"/>
      <c r="B1545" s="221"/>
      <c r="C1545" s="261" t="s">
        <v>79</v>
      </c>
      <c r="D1545" s="259"/>
      <c r="E1545" s="260">
        <v>3</v>
      </c>
      <c r="F1545" s="222"/>
      <c r="G1545" s="222"/>
      <c r="H1545" s="222"/>
      <c r="I1545" s="222"/>
      <c r="J1545" s="222"/>
      <c r="K1545" s="222"/>
      <c r="L1545" s="222"/>
      <c r="M1545" s="222"/>
      <c r="N1545" s="222"/>
      <c r="O1545" s="222"/>
      <c r="P1545" s="222"/>
      <c r="Q1545" s="222"/>
      <c r="R1545" s="222"/>
      <c r="S1545" s="222"/>
      <c r="T1545" s="222"/>
      <c r="U1545" s="222"/>
      <c r="V1545" s="222"/>
      <c r="W1545" s="222"/>
      <c r="X1545" s="222"/>
      <c r="Y1545" s="213"/>
      <c r="Z1545" s="213"/>
      <c r="AA1545" s="213"/>
      <c r="AB1545" s="213"/>
      <c r="AC1545" s="213"/>
      <c r="AD1545" s="213"/>
      <c r="AE1545" s="213"/>
      <c r="AF1545" s="213"/>
      <c r="AG1545" s="213" t="s">
        <v>532</v>
      </c>
      <c r="AH1545" s="213">
        <v>0</v>
      </c>
      <c r="AI1545" s="213"/>
      <c r="AJ1545" s="213"/>
      <c r="AK1545" s="213"/>
      <c r="AL1545" s="213"/>
      <c r="AM1545" s="213"/>
      <c r="AN1545" s="213"/>
      <c r="AO1545" s="213"/>
      <c r="AP1545" s="213"/>
      <c r="AQ1545" s="213"/>
      <c r="AR1545" s="213"/>
      <c r="AS1545" s="213"/>
      <c r="AT1545" s="213"/>
      <c r="AU1545" s="213"/>
      <c r="AV1545" s="213"/>
      <c r="AW1545" s="213"/>
      <c r="AX1545" s="213"/>
      <c r="AY1545" s="213"/>
      <c r="AZ1545" s="213"/>
      <c r="BA1545" s="213"/>
      <c r="BB1545" s="213"/>
      <c r="BC1545" s="213"/>
      <c r="BD1545" s="213"/>
      <c r="BE1545" s="213"/>
      <c r="BF1545" s="213"/>
      <c r="BG1545" s="213"/>
      <c r="BH1545" s="213"/>
    </row>
    <row r="1546" spans="1:60" outlineLevel="1" x14ac:dyDescent="0.2">
      <c r="A1546" s="234">
        <v>381</v>
      </c>
      <c r="B1546" s="235" t="s">
        <v>3282</v>
      </c>
      <c r="C1546" s="253" t="s">
        <v>3283</v>
      </c>
      <c r="D1546" s="236" t="s">
        <v>511</v>
      </c>
      <c r="E1546" s="237">
        <v>5</v>
      </c>
      <c r="F1546" s="238"/>
      <c r="G1546" s="239">
        <f>ROUND(E1546*F1546,2)</f>
        <v>0</v>
      </c>
      <c r="H1546" s="238"/>
      <c r="I1546" s="239">
        <f>ROUND(E1546*H1546,2)</f>
        <v>0</v>
      </c>
      <c r="J1546" s="238"/>
      <c r="K1546" s="239">
        <f>ROUND(E1546*J1546,2)</f>
        <v>0</v>
      </c>
      <c r="L1546" s="239">
        <v>21</v>
      </c>
      <c r="M1546" s="239">
        <f>G1546*(1+L1546/100)</f>
        <v>0</v>
      </c>
      <c r="N1546" s="239">
        <v>0</v>
      </c>
      <c r="O1546" s="239">
        <f>ROUND(E1546*N1546,2)</f>
        <v>0</v>
      </c>
      <c r="P1546" s="239">
        <v>0</v>
      </c>
      <c r="Q1546" s="239">
        <f>ROUND(E1546*P1546,2)</f>
        <v>0</v>
      </c>
      <c r="R1546" s="239"/>
      <c r="S1546" s="239" t="s">
        <v>374</v>
      </c>
      <c r="T1546" s="240" t="s">
        <v>375</v>
      </c>
      <c r="U1546" s="222">
        <v>0</v>
      </c>
      <c r="V1546" s="222">
        <f>ROUND(E1546*U1546,2)</f>
        <v>0</v>
      </c>
      <c r="W1546" s="222"/>
      <c r="X1546" s="222" t="s">
        <v>376</v>
      </c>
      <c r="Y1546" s="213"/>
      <c r="Z1546" s="213"/>
      <c r="AA1546" s="213"/>
      <c r="AB1546" s="213"/>
      <c r="AC1546" s="213"/>
      <c r="AD1546" s="213"/>
      <c r="AE1546" s="213"/>
      <c r="AF1546" s="213"/>
      <c r="AG1546" s="213" t="s">
        <v>377</v>
      </c>
      <c r="AH1546" s="213"/>
      <c r="AI1546" s="213"/>
      <c r="AJ1546" s="213"/>
      <c r="AK1546" s="213"/>
      <c r="AL1546" s="213"/>
      <c r="AM1546" s="213"/>
      <c r="AN1546" s="213"/>
      <c r="AO1546" s="213"/>
      <c r="AP1546" s="213"/>
      <c r="AQ1546" s="213"/>
      <c r="AR1546" s="213"/>
      <c r="AS1546" s="213"/>
      <c r="AT1546" s="213"/>
      <c r="AU1546" s="213"/>
      <c r="AV1546" s="213"/>
      <c r="AW1546" s="213"/>
      <c r="AX1546" s="213"/>
      <c r="AY1546" s="213"/>
      <c r="AZ1546" s="213"/>
      <c r="BA1546" s="213"/>
      <c r="BB1546" s="213"/>
      <c r="BC1546" s="213"/>
      <c r="BD1546" s="213"/>
      <c r="BE1546" s="213"/>
      <c r="BF1546" s="213"/>
      <c r="BG1546" s="213"/>
      <c r="BH1546" s="213"/>
    </row>
    <row r="1547" spans="1:60" ht="22.5" outlineLevel="1" x14ac:dyDescent="0.2">
      <c r="A1547" s="220"/>
      <c r="B1547" s="221"/>
      <c r="C1547" s="261" t="s">
        <v>1874</v>
      </c>
      <c r="D1547" s="259"/>
      <c r="E1547" s="260"/>
      <c r="F1547" s="222"/>
      <c r="G1547" s="222"/>
      <c r="H1547" s="222"/>
      <c r="I1547" s="222"/>
      <c r="J1547" s="222"/>
      <c r="K1547" s="222"/>
      <c r="L1547" s="222"/>
      <c r="M1547" s="222"/>
      <c r="N1547" s="222"/>
      <c r="O1547" s="222"/>
      <c r="P1547" s="222"/>
      <c r="Q1547" s="222"/>
      <c r="R1547" s="222"/>
      <c r="S1547" s="222"/>
      <c r="T1547" s="222"/>
      <c r="U1547" s="222"/>
      <c r="V1547" s="222"/>
      <c r="W1547" s="222"/>
      <c r="X1547" s="222"/>
      <c r="Y1547" s="213"/>
      <c r="Z1547" s="213"/>
      <c r="AA1547" s="213"/>
      <c r="AB1547" s="213"/>
      <c r="AC1547" s="213"/>
      <c r="AD1547" s="213"/>
      <c r="AE1547" s="213"/>
      <c r="AF1547" s="213"/>
      <c r="AG1547" s="213" t="s">
        <v>532</v>
      </c>
      <c r="AH1547" s="213">
        <v>0</v>
      </c>
      <c r="AI1547" s="213"/>
      <c r="AJ1547" s="213"/>
      <c r="AK1547" s="213"/>
      <c r="AL1547" s="213"/>
      <c r="AM1547" s="213"/>
      <c r="AN1547" s="213"/>
      <c r="AO1547" s="213"/>
      <c r="AP1547" s="213"/>
      <c r="AQ1547" s="213"/>
      <c r="AR1547" s="213"/>
      <c r="AS1547" s="213"/>
      <c r="AT1547" s="213"/>
      <c r="AU1547" s="213"/>
      <c r="AV1547" s="213"/>
      <c r="AW1547" s="213"/>
      <c r="AX1547" s="213"/>
      <c r="AY1547" s="213"/>
      <c r="AZ1547" s="213"/>
      <c r="BA1547" s="213"/>
      <c r="BB1547" s="213"/>
      <c r="BC1547" s="213"/>
      <c r="BD1547" s="213"/>
      <c r="BE1547" s="213"/>
      <c r="BF1547" s="213"/>
      <c r="BG1547" s="213"/>
      <c r="BH1547" s="213"/>
    </row>
    <row r="1548" spans="1:60" outlineLevel="1" x14ac:dyDescent="0.2">
      <c r="A1548" s="220"/>
      <c r="B1548" s="221"/>
      <c r="C1548" s="261" t="s">
        <v>3007</v>
      </c>
      <c r="D1548" s="259"/>
      <c r="E1548" s="260"/>
      <c r="F1548" s="222"/>
      <c r="G1548" s="222"/>
      <c r="H1548" s="222"/>
      <c r="I1548" s="222"/>
      <c r="J1548" s="222"/>
      <c r="K1548" s="222"/>
      <c r="L1548" s="222"/>
      <c r="M1548" s="222"/>
      <c r="N1548" s="222"/>
      <c r="O1548" s="222"/>
      <c r="P1548" s="222"/>
      <c r="Q1548" s="222"/>
      <c r="R1548" s="222"/>
      <c r="S1548" s="222"/>
      <c r="T1548" s="222"/>
      <c r="U1548" s="222"/>
      <c r="V1548" s="222"/>
      <c r="W1548" s="222"/>
      <c r="X1548" s="222"/>
      <c r="Y1548" s="213"/>
      <c r="Z1548" s="213"/>
      <c r="AA1548" s="213"/>
      <c r="AB1548" s="213"/>
      <c r="AC1548" s="213"/>
      <c r="AD1548" s="213"/>
      <c r="AE1548" s="213"/>
      <c r="AF1548" s="213"/>
      <c r="AG1548" s="213" t="s">
        <v>532</v>
      </c>
      <c r="AH1548" s="213">
        <v>0</v>
      </c>
      <c r="AI1548" s="213"/>
      <c r="AJ1548" s="213"/>
      <c r="AK1548" s="213"/>
      <c r="AL1548" s="213"/>
      <c r="AM1548" s="213"/>
      <c r="AN1548" s="213"/>
      <c r="AO1548" s="213"/>
      <c r="AP1548" s="213"/>
      <c r="AQ1548" s="213"/>
      <c r="AR1548" s="213"/>
      <c r="AS1548" s="213"/>
      <c r="AT1548" s="213"/>
      <c r="AU1548" s="213"/>
      <c r="AV1548" s="213"/>
      <c r="AW1548" s="213"/>
      <c r="AX1548" s="213"/>
      <c r="AY1548" s="213"/>
      <c r="AZ1548" s="213"/>
      <c r="BA1548" s="213"/>
      <c r="BB1548" s="213"/>
      <c r="BC1548" s="213"/>
      <c r="BD1548" s="213"/>
      <c r="BE1548" s="213"/>
      <c r="BF1548" s="213"/>
      <c r="BG1548" s="213"/>
      <c r="BH1548" s="213"/>
    </row>
    <row r="1549" spans="1:60" outlineLevel="1" x14ac:dyDescent="0.2">
      <c r="A1549" s="220"/>
      <c r="B1549" s="221"/>
      <c r="C1549" s="261" t="s">
        <v>93</v>
      </c>
      <c r="D1549" s="259"/>
      <c r="E1549" s="260">
        <v>5</v>
      </c>
      <c r="F1549" s="222"/>
      <c r="G1549" s="222"/>
      <c r="H1549" s="222"/>
      <c r="I1549" s="222"/>
      <c r="J1549" s="222"/>
      <c r="K1549" s="222"/>
      <c r="L1549" s="222"/>
      <c r="M1549" s="222"/>
      <c r="N1549" s="222"/>
      <c r="O1549" s="222"/>
      <c r="P1549" s="222"/>
      <c r="Q1549" s="222"/>
      <c r="R1549" s="222"/>
      <c r="S1549" s="222"/>
      <c r="T1549" s="222"/>
      <c r="U1549" s="222"/>
      <c r="V1549" s="222"/>
      <c r="W1549" s="222"/>
      <c r="X1549" s="222"/>
      <c r="Y1549" s="213"/>
      <c r="Z1549" s="213"/>
      <c r="AA1549" s="213"/>
      <c r="AB1549" s="213"/>
      <c r="AC1549" s="213"/>
      <c r="AD1549" s="213"/>
      <c r="AE1549" s="213"/>
      <c r="AF1549" s="213"/>
      <c r="AG1549" s="213" t="s">
        <v>532</v>
      </c>
      <c r="AH1549" s="213">
        <v>0</v>
      </c>
      <c r="AI1549" s="213"/>
      <c r="AJ1549" s="213"/>
      <c r="AK1549" s="213"/>
      <c r="AL1549" s="213"/>
      <c r="AM1549" s="213"/>
      <c r="AN1549" s="213"/>
      <c r="AO1549" s="213"/>
      <c r="AP1549" s="213"/>
      <c r="AQ1549" s="213"/>
      <c r="AR1549" s="213"/>
      <c r="AS1549" s="213"/>
      <c r="AT1549" s="213"/>
      <c r="AU1549" s="213"/>
      <c r="AV1549" s="213"/>
      <c r="AW1549" s="213"/>
      <c r="AX1549" s="213"/>
      <c r="AY1549" s="213"/>
      <c r="AZ1549" s="213"/>
      <c r="BA1549" s="213"/>
      <c r="BB1549" s="213"/>
      <c r="BC1549" s="213"/>
      <c r="BD1549" s="213"/>
      <c r="BE1549" s="213"/>
      <c r="BF1549" s="213"/>
      <c r="BG1549" s="213"/>
      <c r="BH1549" s="213"/>
    </row>
    <row r="1550" spans="1:60" outlineLevel="1" x14ac:dyDescent="0.2">
      <c r="A1550" s="234">
        <v>382</v>
      </c>
      <c r="B1550" s="235" t="s">
        <v>3284</v>
      </c>
      <c r="C1550" s="253" t="s">
        <v>3285</v>
      </c>
      <c r="D1550" s="236" t="s">
        <v>580</v>
      </c>
      <c r="E1550" s="237">
        <v>1</v>
      </c>
      <c r="F1550" s="238"/>
      <c r="G1550" s="239">
        <f>ROUND(E1550*F1550,2)</f>
        <v>0</v>
      </c>
      <c r="H1550" s="238"/>
      <c r="I1550" s="239">
        <f>ROUND(E1550*H1550,2)</f>
        <v>0</v>
      </c>
      <c r="J1550" s="238"/>
      <c r="K1550" s="239">
        <f>ROUND(E1550*J1550,2)</f>
        <v>0</v>
      </c>
      <c r="L1550" s="239">
        <v>21</v>
      </c>
      <c r="M1550" s="239">
        <f>G1550*(1+L1550/100)</f>
        <v>0</v>
      </c>
      <c r="N1550" s="239">
        <v>0</v>
      </c>
      <c r="O1550" s="239">
        <f>ROUND(E1550*N1550,2)</f>
        <v>0</v>
      </c>
      <c r="P1550" s="239">
        <v>0</v>
      </c>
      <c r="Q1550" s="239">
        <f>ROUND(E1550*P1550,2)</f>
        <v>0</v>
      </c>
      <c r="R1550" s="239"/>
      <c r="S1550" s="239" t="s">
        <v>374</v>
      </c>
      <c r="T1550" s="240" t="s">
        <v>375</v>
      </c>
      <c r="U1550" s="222">
        <v>0</v>
      </c>
      <c r="V1550" s="222">
        <f>ROUND(E1550*U1550,2)</f>
        <v>0</v>
      </c>
      <c r="W1550" s="222"/>
      <c r="X1550" s="222" t="s">
        <v>376</v>
      </c>
      <c r="Y1550" s="213"/>
      <c r="Z1550" s="213"/>
      <c r="AA1550" s="213"/>
      <c r="AB1550" s="213"/>
      <c r="AC1550" s="213"/>
      <c r="AD1550" s="213"/>
      <c r="AE1550" s="213"/>
      <c r="AF1550" s="213"/>
      <c r="AG1550" s="213" t="s">
        <v>377</v>
      </c>
      <c r="AH1550" s="213"/>
      <c r="AI1550" s="213"/>
      <c r="AJ1550" s="213"/>
      <c r="AK1550" s="213"/>
      <c r="AL1550" s="213"/>
      <c r="AM1550" s="213"/>
      <c r="AN1550" s="213"/>
      <c r="AO1550" s="213"/>
      <c r="AP1550" s="213"/>
      <c r="AQ1550" s="213"/>
      <c r="AR1550" s="213"/>
      <c r="AS1550" s="213"/>
      <c r="AT1550" s="213"/>
      <c r="AU1550" s="213"/>
      <c r="AV1550" s="213"/>
      <c r="AW1550" s="213"/>
      <c r="AX1550" s="213"/>
      <c r="AY1550" s="213"/>
      <c r="AZ1550" s="213"/>
      <c r="BA1550" s="213"/>
      <c r="BB1550" s="213"/>
      <c r="BC1550" s="213"/>
      <c r="BD1550" s="213"/>
      <c r="BE1550" s="213"/>
      <c r="BF1550" s="213"/>
      <c r="BG1550" s="213"/>
      <c r="BH1550" s="213"/>
    </row>
    <row r="1551" spans="1:60" ht="22.5" outlineLevel="1" x14ac:dyDescent="0.2">
      <c r="A1551" s="220"/>
      <c r="B1551" s="221"/>
      <c r="C1551" s="261" t="s">
        <v>1874</v>
      </c>
      <c r="D1551" s="259"/>
      <c r="E1551" s="260"/>
      <c r="F1551" s="222"/>
      <c r="G1551" s="222"/>
      <c r="H1551" s="222"/>
      <c r="I1551" s="222"/>
      <c r="J1551" s="222"/>
      <c r="K1551" s="222"/>
      <c r="L1551" s="222"/>
      <c r="M1551" s="222"/>
      <c r="N1551" s="222"/>
      <c r="O1551" s="222"/>
      <c r="P1551" s="222"/>
      <c r="Q1551" s="222"/>
      <c r="R1551" s="222"/>
      <c r="S1551" s="222"/>
      <c r="T1551" s="222"/>
      <c r="U1551" s="222"/>
      <c r="V1551" s="222"/>
      <c r="W1551" s="222"/>
      <c r="X1551" s="222"/>
      <c r="Y1551" s="213"/>
      <c r="Z1551" s="213"/>
      <c r="AA1551" s="213"/>
      <c r="AB1551" s="213"/>
      <c r="AC1551" s="213"/>
      <c r="AD1551" s="213"/>
      <c r="AE1551" s="213"/>
      <c r="AF1551" s="213"/>
      <c r="AG1551" s="213" t="s">
        <v>532</v>
      </c>
      <c r="AH1551" s="213">
        <v>0</v>
      </c>
      <c r="AI1551" s="213"/>
      <c r="AJ1551" s="213"/>
      <c r="AK1551" s="213"/>
      <c r="AL1551" s="213"/>
      <c r="AM1551" s="213"/>
      <c r="AN1551" s="213"/>
      <c r="AO1551" s="213"/>
      <c r="AP1551" s="213"/>
      <c r="AQ1551" s="213"/>
      <c r="AR1551" s="213"/>
      <c r="AS1551" s="213"/>
      <c r="AT1551" s="213"/>
      <c r="AU1551" s="213"/>
      <c r="AV1551" s="213"/>
      <c r="AW1551" s="213"/>
      <c r="AX1551" s="213"/>
      <c r="AY1551" s="213"/>
      <c r="AZ1551" s="213"/>
      <c r="BA1551" s="213"/>
      <c r="BB1551" s="213"/>
      <c r="BC1551" s="213"/>
      <c r="BD1551" s="213"/>
      <c r="BE1551" s="213"/>
      <c r="BF1551" s="213"/>
      <c r="BG1551" s="213"/>
      <c r="BH1551" s="213"/>
    </row>
    <row r="1552" spans="1:60" outlineLevel="1" x14ac:dyDescent="0.2">
      <c r="A1552" s="220"/>
      <c r="B1552" s="221"/>
      <c r="C1552" s="261" t="s">
        <v>3286</v>
      </c>
      <c r="D1552" s="259"/>
      <c r="E1552" s="260"/>
      <c r="F1552" s="222"/>
      <c r="G1552" s="222"/>
      <c r="H1552" s="222"/>
      <c r="I1552" s="222"/>
      <c r="J1552" s="222"/>
      <c r="K1552" s="222"/>
      <c r="L1552" s="222"/>
      <c r="M1552" s="222"/>
      <c r="N1552" s="222"/>
      <c r="O1552" s="222"/>
      <c r="P1552" s="222"/>
      <c r="Q1552" s="222"/>
      <c r="R1552" s="222"/>
      <c r="S1552" s="222"/>
      <c r="T1552" s="222"/>
      <c r="U1552" s="222"/>
      <c r="V1552" s="222"/>
      <c r="W1552" s="222"/>
      <c r="X1552" s="222"/>
      <c r="Y1552" s="213"/>
      <c r="Z1552" s="213"/>
      <c r="AA1552" s="213"/>
      <c r="AB1552" s="213"/>
      <c r="AC1552" s="213"/>
      <c r="AD1552" s="213"/>
      <c r="AE1552" s="213"/>
      <c r="AF1552" s="213"/>
      <c r="AG1552" s="213" t="s">
        <v>532</v>
      </c>
      <c r="AH1552" s="213">
        <v>0</v>
      </c>
      <c r="AI1552" s="213"/>
      <c r="AJ1552" s="213"/>
      <c r="AK1552" s="213"/>
      <c r="AL1552" s="213"/>
      <c r="AM1552" s="213"/>
      <c r="AN1552" s="213"/>
      <c r="AO1552" s="213"/>
      <c r="AP1552" s="213"/>
      <c r="AQ1552" s="213"/>
      <c r="AR1552" s="213"/>
      <c r="AS1552" s="213"/>
      <c r="AT1552" s="213"/>
      <c r="AU1552" s="213"/>
      <c r="AV1552" s="213"/>
      <c r="AW1552" s="213"/>
      <c r="AX1552" s="213"/>
      <c r="AY1552" s="213"/>
      <c r="AZ1552" s="213"/>
      <c r="BA1552" s="213"/>
      <c r="BB1552" s="213"/>
      <c r="BC1552" s="213"/>
      <c r="BD1552" s="213"/>
      <c r="BE1552" s="213"/>
      <c r="BF1552" s="213"/>
      <c r="BG1552" s="213"/>
      <c r="BH1552" s="213"/>
    </row>
    <row r="1553" spans="1:60" outlineLevel="1" x14ac:dyDescent="0.2">
      <c r="A1553" s="220"/>
      <c r="B1553" s="221"/>
      <c r="C1553" s="261" t="s">
        <v>3209</v>
      </c>
      <c r="D1553" s="259"/>
      <c r="E1553" s="260"/>
      <c r="F1553" s="222"/>
      <c r="G1553" s="222"/>
      <c r="H1553" s="222"/>
      <c r="I1553" s="222"/>
      <c r="J1553" s="222"/>
      <c r="K1553" s="222"/>
      <c r="L1553" s="222"/>
      <c r="M1553" s="222"/>
      <c r="N1553" s="222"/>
      <c r="O1553" s="222"/>
      <c r="P1553" s="222"/>
      <c r="Q1553" s="222"/>
      <c r="R1553" s="222"/>
      <c r="S1553" s="222"/>
      <c r="T1553" s="222"/>
      <c r="U1553" s="222"/>
      <c r="V1553" s="222"/>
      <c r="W1553" s="222"/>
      <c r="X1553" s="222"/>
      <c r="Y1553" s="213"/>
      <c r="Z1553" s="213"/>
      <c r="AA1553" s="213"/>
      <c r="AB1553" s="213"/>
      <c r="AC1553" s="213"/>
      <c r="AD1553" s="213"/>
      <c r="AE1553" s="213"/>
      <c r="AF1553" s="213"/>
      <c r="AG1553" s="213" t="s">
        <v>532</v>
      </c>
      <c r="AH1553" s="213">
        <v>0</v>
      </c>
      <c r="AI1553" s="213"/>
      <c r="AJ1553" s="213"/>
      <c r="AK1553" s="213"/>
      <c r="AL1553" s="213"/>
      <c r="AM1553" s="213"/>
      <c r="AN1553" s="213"/>
      <c r="AO1553" s="213"/>
      <c r="AP1553" s="213"/>
      <c r="AQ1553" s="213"/>
      <c r="AR1553" s="213"/>
      <c r="AS1553" s="213"/>
      <c r="AT1553" s="213"/>
      <c r="AU1553" s="213"/>
      <c r="AV1553" s="213"/>
      <c r="AW1553" s="213"/>
      <c r="AX1553" s="213"/>
      <c r="AY1553" s="213"/>
      <c r="AZ1553" s="213"/>
      <c r="BA1553" s="213"/>
      <c r="BB1553" s="213"/>
      <c r="BC1553" s="213"/>
      <c r="BD1553" s="213"/>
      <c r="BE1553" s="213"/>
      <c r="BF1553" s="213"/>
      <c r="BG1553" s="213"/>
      <c r="BH1553" s="213"/>
    </row>
    <row r="1554" spans="1:60" outlineLevel="1" x14ac:dyDescent="0.2">
      <c r="A1554" s="220"/>
      <c r="B1554" s="221"/>
      <c r="C1554" s="261" t="s">
        <v>2953</v>
      </c>
      <c r="D1554" s="259"/>
      <c r="E1554" s="260"/>
      <c r="F1554" s="222"/>
      <c r="G1554" s="222"/>
      <c r="H1554" s="222"/>
      <c r="I1554" s="222"/>
      <c r="J1554" s="222"/>
      <c r="K1554" s="222"/>
      <c r="L1554" s="222"/>
      <c r="M1554" s="222"/>
      <c r="N1554" s="222"/>
      <c r="O1554" s="222"/>
      <c r="P1554" s="222"/>
      <c r="Q1554" s="222"/>
      <c r="R1554" s="222"/>
      <c r="S1554" s="222"/>
      <c r="T1554" s="222"/>
      <c r="U1554" s="222"/>
      <c r="V1554" s="222"/>
      <c r="W1554" s="222"/>
      <c r="X1554" s="222"/>
      <c r="Y1554" s="213"/>
      <c r="Z1554" s="213"/>
      <c r="AA1554" s="213"/>
      <c r="AB1554" s="213"/>
      <c r="AC1554" s="213"/>
      <c r="AD1554" s="213"/>
      <c r="AE1554" s="213"/>
      <c r="AF1554" s="213"/>
      <c r="AG1554" s="213" t="s">
        <v>532</v>
      </c>
      <c r="AH1554" s="213">
        <v>0</v>
      </c>
      <c r="AI1554" s="213"/>
      <c r="AJ1554" s="213"/>
      <c r="AK1554" s="213"/>
      <c r="AL1554" s="213"/>
      <c r="AM1554" s="213"/>
      <c r="AN1554" s="213"/>
      <c r="AO1554" s="213"/>
      <c r="AP1554" s="213"/>
      <c r="AQ1554" s="213"/>
      <c r="AR1554" s="213"/>
      <c r="AS1554" s="213"/>
      <c r="AT1554" s="213"/>
      <c r="AU1554" s="213"/>
      <c r="AV1554" s="213"/>
      <c r="AW1554" s="213"/>
      <c r="AX1554" s="213"/>
      <c r="AY1554" s="213"/>
      <c r="AZ1554" s="213"/>
      <c r="BA1554" s="213"/>
      <c r="BB1554" s="213"/>
      <c r="BC1554" s="213"/>
      <c r="BD1554" s="213"/>
      <c r="BE1554" s="213"/>
      <c r="BF1554" s="213"/>
      <c r="BG1554" s="213"/>
      <c r="BH1554" s="213"/>
    </row>
    <row r="1555" spans="1:60" outlineLevel="1" x14ac:dyDescent="0.2">
      <c r="A1555" s="220"/>
      <c r="B1555" s="221"/>
      <c r="C1555" s="261" t="s">
        <v>244</v>
      </c>
      <c r="D1555" s="259"/>
      <c r="E1555" s="260">
        <v>1</v>
      </c>
      <c r="F1555" s="222"/>
      <c r="G1555" s="222"/>
      <c r="H1555" s="222"/>
      <c r="I1555" s="222"/>
      <c r="J1555" s="222"/>
      <c r="K1555" s="222"/>
      <c r="L1555" s="222"/>
      <c r="M1555" s="222"/>
      <c r="N1555" s="222"/>
      <c r="O1555" s="222"/>
      <c r="P1555" s="222"/>
      <c r="Q1555" s="222"/>
      <c r="R1555" s="222"/>
      <c r="S1555" s="222"/>
      <c r="T1555" s="222"/>
      <c r="U1555" s="222"/>
      <c r="V1555" s="222"/>
      <c r="W1555" s="222"/>
      <c r="X1555" s="222"/>
      <c r="Y1555" s="213"/>
      <c r="Z1555" s="213"/>
      <c r="AA1555" s="213"/>
      <c r="AB1555" s="213"/>
      <c r="AC1555" s="213"/>
      <c r="AD1555" s="213"/>
      <c r="AE1555" s="213"/>
      <c r="AF1555" s="213"/>
      <c r="AG1555" s="213" t="s">
        <v>532</v>
      </c>
      <c r="AH1555" s="213">
        <v>0</v>
      </c>
      <c r="AI1555" s="213"/>
      <c r="AJ1555" s="213"/>
      <c r="AK1555" s="213"/>
      <c r="AL1555" s="213"/>
      <c r="AM1555" s="213"/>
      <c r="AN1555" s="213"/>
      <c r="AO1555" s="213"/>
      <c r="AP1555" s="213"/>
      <c r="AQ1555" s="213"/>
      <c r="AR1555" s="213"/>
      <c r="AS1555" s="213"/>
      <c r="AT1555" s="213"/>
      <c r="AU1555" s="213"/>
      <c r="AV1555" s="213"/>
      <c r="AW1555" s="213"/>
      <c r="AX1555" s="213"/>
      <c r="AY1555" s="213"/>
      <c r="AZ1555" s="213"/>
      <c r="BA1555" s="213"/>
      <c r="BB1555" s="213"/>
      <c r="BC1555" s="213"/>
      <c r="BD1555" s="213"/>
      <c r="BE1555" s="213"/>
      <c r="BF1555" s="213"/>
      <c r="BG1555" s="213"/>
      <c r="BH1555" s="213"/>
    </row>
    <row r="1556" spans="1:60" x14ac:dyDescent="0.2">
      <c r="A1556" s="224" t="s">
        <v>368</v>
      </c>
      <c r="B1556" s="225" t="s">
        <v>336</v>
      </c>
      <c r="C1556" s="251" t="s">
        <v>267</v>
      </c>
      <c r="D1556" s="226"/>
      <c r="E1556" s="227"/>
      <c r="F1556" s="228"/>
      <c r="G1556" s="228">
        <f>SUMIF(AG1557:AG1558,"&lt;&gt;NOR",G1557:G1558)</f>
        <v>0</v>
      </c>
      <c r="H1556" s="228"/>
      <c r="I1556" s="228">
        <f>SUM(I1557:I1558)</f>
        <v>0</v>
      </c>
      <c r="J1556" s="228"/>
      <c r="K1556" s="228">
        <f>SUM(K1557:K1558)</f>
        <v>0</v>
      </c>
      <c r="L1556" s="228"/>
      <c r="M1556" s="228">
        <f>SUM(M1557:M1558)</f>
        <v>0</v>
      </c>
      <c r="N1556" s="228"/>
      <c r="O1556" s="228">
        <f>SUM(O1557:O1558)</f>
        <v>0</v>
      </c>
      <c r="P1556" s="228"/>
      <c r="Q1556" s="228">
        <f>SUM(Q1557:Q1558)</f>
        <v>0</v>
      </c>
      <c r="R1556" s="228"/>
      <c r="S1556" s="228"/>
      <c r="T1556" s="229"/>
      <c r="U1556" s="223"/>
      <c r="V1556" s="223">
        <f>SUM(V1557:V1558)</f>
        <v>0</v>
      </c>
      <c r="W1556" s="223"/>
      <c r="X1556" s="223"/>
      <c r="AG1556" t="s">
        <v>370</v>
      </c>
    </row>
    <row r="1557" spans="1:60" outlineLevel="1" x14ac:dyDescent="0.2">
      <c r="A1557" s="241">
        <v>383</v>
      </c>
      <c r="B1557" s="242" t="s">
        <v>3287</v>
      </c>
      <c r="C1557" s="252" t="s">
        <v>3288</v>
      </c>
      <c r="D1557" s="243" t="s">
        <v>594</v>
      </c>
      <c r="E1557" s="244">
        <v>1</v>
      </c>
      <c r="F1557" s="245"/>
      <c r="G1557" s="246">
        <f>ROUND(E1557*F1557,2)</f>
        <v>0</v>
      </c>
      <c r="H1557" s="245"/>
      <c r="I1557" s="246">
        <f>ROUND(E1557*H1557,2)</f>
        <v>0</v>
      </c>
      <c r="J1557" s="245"/>
      <c r="K1557" s="246">
        <f>ROUND(E1557*J1557,2)</f>
        <v>0</v>
      </c>
      <c r="L1557" s="246">
        <v>21</v>
      </c>
      <c r="M1557" s="246">
        <f>G1557*(1+L1557/100)</f>
        <v>0</v>
      </c>
      <c r="N1557" s="246">
        <v>0</v>
      </c>
      <c r="O1557" s="246">
        <f>ROUND(E1557*N1557,2)</f>
        <v>0</v>
      </c>
      <c r="P1557" s="246">
        <v>0</v>
      </c>
      <c r="Q1557" s="246">
        <f>ROUND(E1557*P1557,2)</f>
        <v>0</v>
      </c>
      <c r="R1557" s="246"/>
      <c r="S1557" s="246" t="s">
        <v>374</v>
      </c>
      <c r="T1557" s="247" t="s">
        <v>375</v>
      </c>
      <c r="U1557" s="222">
        <v>0</v>
      </c>
      <c r="V1557" s="222">
        <f>ROUND(E1557*U1557,2)</f>
        <v>0</v>
      </c>
      <c r="W1557" s="222"/>
      <c r="X1557" s="222" t="s">
        <v>376</v>
      </c>
      <c r="Y1557" s="213"/>
      <c r="Z1557" s="213"/>
      <c r="AA1557" s="213"/>
      <c r="AB1557" s="213"/>
      <c r="AC1557" s="213"/>
      <c r="AD1557" s="213"/>
      <c r="AE1557" s="213"/>
      <c r="AF1557" s="213"/>
      <c r="AG1557" s="213" t="s">
        <v>1493</v>
      </c>
      <c r="AH1557" s="213"/>
      <c r="AI1557" s="213"/>
      <c r="AJ1557" s="213"/>
      <c r="AK1557" s="213"/>
      <c r="AL1557" s="213"/>
      <c r="AM1557" s="213"/>
      <c r="AN1557" s="213"/>
      <c r="AO1557" s="213"/>
      <c r="AP1557" s="213"/>
      <c r="AQ1557" s="213"/>
      <c r="AR1557" s="213"/>
      <c r="AS1557" s="213"/>
      <c r="AT1557" s="213"/>
      <c r="AU1557" s="213"/>
      <c r="AV1557" s="213"/>
      <c r="AW1557" s="213"/>
      <c r="AX1557" s="213"/>
      <c r="AY1557" s="213"/>
      <c r="AZ1557" s="213"/>
      <c r="BA1557" s="213"/>
      <c r="BB1557" s="213"/>
      <c r="BC1557" s="213"/>
      <c r="BD1557" s="213"/>
      <c r="BE1557" s="213"/>
      <c r="BF1557" s="213"/>
      <c r="BG1557" s="213"/>
      <c r="BH1557" s="213"/>
    </row>
    <row r="1558" spans="1:60" outlineLevel="1" x14ac:dyDescent="0.2">
      <c r="A1558" s="241">
        <v>384</v>
      </c>
      <c r="B1558" s="242" t="s">
        <v>3289</v>
      </c>
      <c r="C1558" s="252" t="s">
        <v>3290</v>
      </c>
      <c r="D1558" s="243" t="s">
        <v>901</v>
      </c>
      <c r="E1558" s="244">
        <v>2</v>
      </c>
      <c r="F1558" s="245"/>
      <c r="G1558" s="246">
        <f>ROUND(E1558*F1558,2)</f>
        <v>0</v>
      </c>
      <c r="H1558" s="245"/>
      <c r="I1558" s="246">
        <f>ROUND(E1558*H1558,2)</f>
        <v>0</v>
      </c>
      <c r="J1558" s="245"/>
      <c r="K1558" s="246">
        <f>ROUND(E1558*J1558,2)</f>
        <v>0</v>
      </c>
      <c r="L1558" s="246">
        <v>21</v>
      </c>
      <c r="M1558" s="246">
        <f>G1558*(1+L1558/100)</f>
        <v>0</v>
      </c>
      <c r="N1558" s="246">
        <v>0</v>
      </c>
      <c r="O1558" s="246">
        <f>ROUND(E1558*N1558,2)</f>
        <v>0</v>
      </c>
      <c r="P1558" s="246">
        <v>0</v>
      </c>
      <c r="Q1558" s="246">
        <f>ROUND(E1558*P1558,2)</f>
        <v>0</v>
      </c>
      <c r="R1558" s="246"/>
      <c r="S1558" s="246" t="s">
        <v>374</v>
      </c>
      <c r="T1558" s="247" t="s">
        <v>375</v>
      </c>
      <c r="U1558" s="222">
        <v>0</v>
      </c>
      <c r="V1558" s="222">
        <f>ROUND(E1558*U1558,2)</f>
        <v>0</v>
      </c>
      <c r="W1558" s="222"/>
      <c r="X1558" s="222" t="s">
        <v>376</v>
      </c>
      <c r="Y1558" s="213"/>
      <c r="Z1558" s="213"/>
      <c r="AA1558" s="213"/>
      <c r="AB1558" s="213"/>
      <c r="AC1558" s="213"/>
      <c r="AD1558" s="213"/>
      <c r="AE1558" s="213"/>
      <c r="AF1558" s="213"/>
      <c r="AG1558" s="213" t="s">
        <v>1493</v>
      </c>
      <c r="AH1558" s="213"/>
      <c r="AI1558" s="213"/>
      <c r="AJ1558" s="213"/>
      <c r="AK1558" s="213"/>
      <c r="AL1558" s="213"/>
      <c r="AM1558" s="213"/>
      <c r="AN1558" s="213"/>
      <c r="AO1558" s="213"/>
      <c r="AP1558" s="213"/>
      <c r="AQ1558" s="213"/>
      <c r="AR1558" s="213"/>
      <c r="AS1558" s="213"/>
      <c r="AT1558" s="213"/>
      <c r="AU1558" s="213"/>
      <c r="AV1558" s="213"/>
      <c r="AW1558" s="213"/>
      <c r="AX1558" s="213"/>
      <c r="AY1558" s="213"/>
      <c r="AZ1558" s="213"/>
      <c r="BA1558" s="213"/>
      <c r="BB1558" s="213"/>
      <c r="BC1558" s="213"/>
      <c r="BD1558" s="213"/>
      <c r="BE1558" s="213"/>
      <c r="BF1558" s="213"/>
      <c r="BG1558" s="213"/>
      <c r="BH1558" s="213"/>
    </row>
    <row r="1559" spans="1:60" x14ac:dyDescent="0.2">
      <c r="A1559" s="224" t="s">
        <v>368</v>
      </c>
      <c r="B1559" s="225" t="s">
        <v>334</v>
      </c>
      <c r="C1559" s="251" t="s">
        <v>335</v>
      </c>
      <c r="D1559" s="226"/>
      <c r="E1559" s="227"/>
      <c r="F1559" s="228"/>
      <c r="G1559" s="228">
        <f>SUMIF(AG1560:AG1560,"&lt;&gt;NOR",G1560:G1560)</f>
        <v>0</v>
      </c>
      <c r="H1559" s="228"/>
      <c r="I1559" s="228">
        <f>SUM(I1560:I1560)</f>
        <v>0</v>
      </c>
      <c r="J1559" s="228"/>
      <c r="K1559" s="228">
        <f>SUM(K1560:K1560)</f>
        <v>0</v>
      </c>
      <c r="L1559" s="228"/>
      <c r="M1559" s="228">
        <f>SUM(M1560:M1560)</f>
        <v>0</v>
      </c>
      <c r="N1559" s="228"/>
      <c r="O1559" s="228">
        <f>SUM(O1560:O1560)</f>
        <v>0.85</v>
      </c>
      <c r="P1559" s="228"/>
      <c r="Q1559" s="228">
        <f>SUM(Q1560:Q1560)</f>
        <v>0</v>
      </c>
      <c r="R1559" s="228"/>
      <c r="S1559" s="228"/>
      <c r="T1559" s="229"/>
      <c r="U1559" s="223"/>
      <c r="V1559" s="223">
        <f>SUM(V1560:V1560)</f>
        <v>580.33000000000004</v>
      </c>
      <c r="W1559" s="223"/>
      <c r="X1559" s="223"/>
      <c r="AG1559" t="s">
        <v>370</v>
      </c>
    </row>
    <row r="1560" spans="1:60" outlineLevel="1" x14ac:dyDescent="0.2">
      <c r="A1560" s="241">
        <v>385</v>
      </c>
      <c r="B1560" s="242" t="s">
        <v>3291</v>
      </c>
      <c r="C1560" s="252" t="s">
        <v>3292</v>
      </c>
      <c r="D1560" s="243" t="s">
        <v>511</v>
      </c>
      <c r="E1560" s="244">
        <v>5694.5370000000003</v>
      </c>
      <c r="F1560" s="245"/>
      <c r="G1560" s="246">
        <f>ROUND(E1560*F1560,2)</f>
        <v>0</v>
      </c>
      <c r="H1560" s="245"/>
      <c r="I1560" s="246">
        <f>ROUND(E1560*H1560,2)</f>
        <v>0</v>
      </c>
      <c r="J1560" s="245"/>
      <c r="K1560" s="246">
        <f>ROUND(E1560*J1560,2)</f>
        <v>0</v>
      </c>
      <c r="L1560" s="246">
        <v>21</v>
      </c>
      <c r="M1560" s="246">
        <f>G1560*(1+L1560/100)</f>
        <v>0</v>
      </c>
      <c r="N1560" s="246">
        <v>1.4999999999999999E-4</v>
      </c>
      <c r="O1560" s="246">
        <f>ROUND(E1560*N1560,2)</f>
        <v>0.85</v>
      </c>
      <c r="P1560" s="246">
        <v>0</v>
      </c>
      <c r="Q1560" s="246">
        <f>ROUND(E1560*P1560,2)</f>
        <v>0</v>
      </c>
      <c r="R1560" s="246" t="s">
        <v>3293</v>
      </c>
      <c r="S1560" s="246" t="s">
        <v>2855</v>
      </c>
      <c r="T1560" s="247" t="s">
        <v>375</v>
      </c>
      <c r="U1560" s="222">
        <v>0.10191</v>
      </c>
      <c r="V1560" s="222">
        <f>ROUND(E1560*U1560,2)</f>
        <v>580.33000000000004</v>
      </c>
      <c r="W1560" s="222"/>
      <c r="X1560" s="222" t="s">
        <v>376</v>
      </c>
      <c r="Y1560" s="213"/>
      <c r="Z1560" s="213"/>
      <c r="AA1560" s="213"/>
      <c r="AB1560" s="213"/>
      <c r="AC1560" s="213"/>
      <c r="AD1560" s="213"/>
      <c r="AE1560" s="213"/>
      <c r="AF1560" s="213"/>
      <c r="AG1560" s="213" t="s">
        <v>1493</v>
      </c>
      <c r="AH1560" s="213"/>
      <c r="AI1560" s="213"/>
      <c r="AJ1560" s="213"/>
      <c r="AK1560" s="213"/>
      <c r="AL1560" s="213"/>
      <c r="AM1560" s="213"/>
      <c r="AN1560" s="213"/>
      <c r="AO1560" s="213"/>
      <c r="AP1560" s="213"/>
      <c r="AQ1560" s="213"/>
      <c r="AR1560" s="213"/>
      <c r="AS1560" s="213"/>
      <c r="AT1560" s="213"/>
      <c r="AU1560" s="213"/>
      <c r="AV1560" s="213"/>
      <c r="AW1560" s="213"/>
      <c r="AX1560" s="213"/>
      <c r="AY1560" s="213"/>
      <c r="AZ1560" s="213"/>
      <c r="BA1560" s="213"/>
      <c r="BB1560" s="213"/>
      <c r="BC1560" s="213"/>
      <c r="BD1560" s="213"/>
      <c r="BE1560" s="213"/>
      <c r="BF1560" s="213"/>
      <c r="BG1560" s="213"/>
      <c r="BH1560" s="213"/>
    </row>
    <row r="1561" spans="1:60" x14ac:dyDescent="0.2">
      <c r="A1561" s="224" t="s">
        <v>368</v>
      </c>
      <c r="B1561" s="225" t="s">
        <v>79</v>
      </c>
      <c r="C1561" s="251" t="s">
        <v>249</v>
      </c>
      <c r="D1561" s="226"/>
      <c r="E1561" s="227"/>
      <c r="F1561" s="228"/>
      <c r="G1561" s="228">
        <f>SUMIF(AG1562:AG1563,"&lt;&gt;NOR",G1562:G1563)</f>
        <v>0</v>
      </c>
      <c r="H1561" s="228"/>
      <c r="I1561" s="228">
        <f>SUM(I1562:I1563)</f>
        <v>0</v>
      </c>
      <c r="J1561" s="228"/>
      <c r="K1561" s="228">
        <f>SUM(K1562:K1563)</f>
        <v>0</v>
      </c>
      <c r="L1561" s="228"/>
      <c r="M1561" s="228">
        <f>SUM(M1562:M1563)</f>
        <v>0</v>
      </c>
      <c r="N1561" s="228"/>
      <c r="O1561" s="228">
        <f>SUM(O1562:O1563)</f>
        <v>1.0900000000000001</v>
      </c>
      <c r="P1561" s="228"/>
      <c r="Q1561" s="228">
        <f>SUM(Q1562:Q1563)</f>
        <v>0</v>
      </c>
      <c r="R1561" s="228"/>
      <c r="S1561" s="228"/>
      <c r="T1561" s="229"/>
      <c r="U1561" s="223"/>
      <c r="V1561" s="223">
        <f>SUM(V1562:V1563)</f>
        <v>5.68</v>
      </c>
      <c r="W1561" s="223"/>
      <c r="X1561" s="223"/>
      <c r="AG1561" t="s">
        <v>370</v>
      </c>
    </row>
    <row r="1562" spans="1:60" outlineLevel="1" x14ac:dyDescent="0.2">
      <c r="A1562" s="234">
        <v>386</v>
      </c>
      <c r="B1562" s="235" t="s">
        <v>3294</v>
      </c>
      <c r="C1562" s="253" t="s">
        <v>3295</v>
      </c>
      <c r="D1562" s="236" t="s">
        <v>511</v>
      </c>
      <c r="E1562" s="237">
        <v>7.9169999999999998</v>
      </c>
      <c r="F1562" s="238"/>
      <c r="G1562" s="239">
        <f>ROUND(E1562*F1562,2)</f>
        <v>0</v>
      </c>
      <c r="H1562" s="238"/>
      <c r="I1562" s="239">
        <f>ROUND(E1562*H1562,2)</f>
        <v>0</v>
      </c>
      <c r="J1562" s="238"/>
      <c r="K1562" s="239">
        <f>ROUND(E1562*J1562,2)</f>
        <v>0</v>
      </c>
      <c r="L1562" s="239">
        <v>21</v>
      </c>
      <c r="M1562" s="239">
        <f>G1562*(1+L1562/100)</f>
        <v>0</v>
      </c>
      <c r="N1562" s="239">
        <v>0.13719999999999999</v>
      </c>
      <c r="O1562" s="239">
        <f>ROUND(E1562*N1562,2)</f>
        <v>1.0900000000000001</v>
      </c>
      <c r="P1562" s="239">
        <v>0</v>
      </c>
      <c r="Q1562" s="239">
        <f>ROUND(E1562*P1562,2)</f>
        <v>0</v>
      </c>
      <c r="R1562" s="239" t="s">
        <v>2854</v>
      </c>
      <c r="S1562" s="239" t="s">
        <v>2855</v>
      </c>
      <c r="T1562" s="240" t="s">
        <v>375</v>
      </c>
      <c r="U1562" s="222">
        <v>0.71799999999999997</v>
      </c>
      <c r="V1562" s="222">
        <f>ROUND(E1562*U1562,2)</f>
        <v>5.68</v>
      </c>
      <c r="W1562" s="222"/>
      <c r="X1562" s="222" t="s">
        <v>376</v>
      </c>
      <c r="Y1562" s="213"/>
      <c r="Z1562" s="213"/>
      <c r="AA1562" s="213"/>
      <c r="AB1562" s="213"/>
      <c r="AC1562" s="213"/>
      <c r="AD1562" s="213"/>
      <c r="AE1562" s="213"/>
      <c r="AF1562" s="213"/>
      <c r="AG1562" s="213" t="s">
        <v>1493</v>
      </c>
      <c r="AH1562" s="213"/>
      <c r="AI1562" s="213"/>
      <c r="AJ1562" s="213"/>
      <c r="AK1562" s="213"/>
      <c r="AL1562" s="213"/>
      <c r="AM1562" s="213"/>
      <c r="AN1562" s="213"/>
      <c r="AO1562" s="213"/>
      <c r="AP1562" s="213"/>
      <c r="AQ1562" s="213"/>
      <c r="AR1562" s="213"/>
      <c r="AS1562" s="213"/>
      <c r="AT1562" s="213"/>
      <c r="AU1562" s="213"/>
      <c r="AV1562" s="213"/>
      <c r="AW1562" s="213"/>
      <c r="AX1562" s="213"/>
      <c r="AY1562" s="213"/>
      <c r="AZ1562" s="213"/>
      <c r="BA1562" s="213"/>
      <c r="BB1562" s="213"/>
      <c r="BC1562" s="213"/>
      <c r="BD1562" s="213"/>
      <c r="BE1562" s="213"/>
      <c r="BF1562" s="213"/>
      <c r="BG1562" s="213"/>
      <c r="BH1562" s="213"/>
    </row>
    <row r="1563" spans="1:60" outlineLevel="1" x14ac:dyDescent="0.2">
      <c r="A1563" s="220"/>
      <c r="B1563" s="221"/>
      <c r="C1563" s="264" t="s">
        <v>3296</v>
      </c>
      <c r="D1563" s="263"/>
      <c r="E1563" s="263"/>
      <c r="F1563" s="263"/>
      <c r="G1563" s="263"/>
      <c r="H1563" s="222"/>
      <c r="I1563" s="222"/>
      <c r="J1563" s="222"/>
      <c r="K1563" s="222"/>
      <c r="L1563" s="222"/>
      <c r="M1563" s="222"/>
      <c r="N1563" s="222"/>
      <c r="O1563" s="222"/>
      <c r="P1563" s="222"/>
      <c r="Q1563" s="222"/>
      <c r="R1563" s="222"/>
      <c r="S1563" s="222"/>
      <c r="T1563" s="222"/>
      <c r="U1563" s="222"/>
      <c r="V1563" s="222"/>
      <c r="W1563" s="222"/>
      <c r="X1563" s="222"/>
      <c r="Y1563" s="213"/>
      <c r="Z1563" s="213"/>
      <c r="AA1563" s="213"/>
      <c r="AB1563" s="213"/>
      <c r="AC1563" s="213"/>
      <c r="AD1563" s="213"/>
      <c r="AE1563" s="213"/>
      <c r="AF1563" s="213"/>
      <c r="AG1563" s="213" t="s">
        <v>2857</v>
      </c>
      <c r="AH1563" s="213"/>
      <c r="AI1563" s="213"/>
      <c r="AJ1563" s="213"/>
      <c r="AK1563" s="213"/>
      <c r="AL1563" s="213"/>
      <c r="AM1563" s="213"/>
      <c r="AN1563" s="213"/>
      <c r="AO1563" s="213"/>
      <c r="AP1563" s="213"/>
      <c r="AQ1563" s="213"/>
      <c r="AR1563" s="213"/>
      <c r="AS1563" s="213"/>
      <c r="AT1563" s="213"/>
      <c r="AU1563" s="213"/>
      <c r="AV1563" s="213"/>
      <c r="AW1563" s="213"/>
      <c r="AX1563" s="213"/>
      <c r="AY1563" s="213"/>
      <c r="AZ1563" s="213"/>
      <c r="BA1563" s="213"/>
      <c r="BB1563" s="213"/>
      <c r="BC1563" s="213"/>
      <c r="BD1563" s="213"/>
      <c r="BE1563" s="213"/>
      <c r="BF1563" s="213"/>
      <c r="BG1563" s="213"/>
      <c r="BH1563" s="213"/>
    </row>
    <row r="1564" spans="1:60" x14ac:dyDescent="0.2">
      <c r="A1564" s="224" t="s">
        <v>368</v>
      </c>
      <c r="B1564" s="225" t="s">
        <v>254</v>
      </c>
      <c r="C1564" s="251" t="s">
        <v>255</v>
      </c>
      <c r="D1564" s="226"/>
      <c r="E1564" s="227"/>
      <c r="F1564" s="228"/>
      <c r="G1564" s="228">
        <f>SUMIF(AG1565:AG1566,"&lt;&gt;NOR",G1565:G1566)</f>
        <v>0</v>
      </c>
      <c r="H1564" s="228"/>
      <c r="I1564" s="228">
        <f>SUM(I1565:I1566)</f>
        <v>0</v>
      </c>
      <c r="J1564" s="228"/>
      <c r="K1564" s="228">
        <f>SUM(K1565:K1566)</f>
        <v>0</v>
      </c>
      <c r="L1564" s="228"/>
      <c r="M1564" s="228">
        <f>SUM(M1565:M1566)</f>
        <v>0</v>
      </c>
      <c r="N1564" s="228"/>
      <c r="O1564" s="228">
        <f>SUM(O1565:O1566)</f>
        <v>0.75</v>
      </c>
      <c r="P1564" s="228"/>
      <c r="Q1564" s="228">
        <f>SUM(Q1565:Q1566)</f>
        <v>0</v>
      </c>
      <c r="R1564" s="228"/>
      <c r="S1564" s="228"/>
      <c r="T1564" s="229"/>
      <c r="U1564" s="223"/>
      <c r="V1564" s="223">
        <f>SUM(V1565:V1566)</f>
        <v>13.3</v>
      </c>
      <c r="W1564" s="223"/>
      <c r="X1564" s="223"/>
      <c r="AG1564" t="s">
        <v>370</v>
      </c>
    </row>
    <row r="1565" spans="1:60" outlineLevel="1" x14ac:dyDescent="0.2">
      <c r="A1565" s="234">
        <v>387</v>
      </c>
      <c r="B1565" s="235" t="s">
        <v>3297</v>
      </c>
      <c r="C1565" s="253" t="s">
        <v>3298</v>
      </c>
      <c r="D1565" s="236" t="s">
        <v>511</v>
      </c>
      <c r="E1565" s="237">
        <v>15.834</v>
      </c>
      <c r="F1565" s="238"/>
      <c r="G1565" s="239">
        <f>ROUND(E1565*F1565,2)</f>
        <v>0</v>
      </c>
      <c r="H1565" s="238"/>
      <c r="I1565" s="239">
        <f>ROUND(E1565*H1565,2)</f>
        <v>0</v>
      </c>
      <c r="J1565" s="238"/>
      <c r="K1565" s="239">
        <f>ROUND(E1565*J1565,2)</f>
        <v>0</v>
      </c>
      <c r="L1565" s="239">
        <v>21</v>
      </c>
      <c r="M1565" s="239">
        <f>G1565*(1+L1565/100)</f>
        <v>0</v>
      </c>
      <c r="N1565" s="239">
        <v>4.7660000000000001E-2</v>
      </c>
      <c r="O1565" s="239">
        <f>ROUND(E1565*N1565,2)</f>
        <v>0.75</v>
      </c>
      <c r="P1565" s="239">
        <v>0</v>
      </c>
      <c r="Q1565" s="239">
        <f>ROUND(E1565*P1565,2)</f>
        <v>0</v>
      </c>
      <c r="R1565" s="239" t="s">
        <v>2854</v>
      </c>
      <c r="S1565" s="239" t="s">
        <v>2855</v>
      </c>
      <c r="T1565" s="240" t="s">
        <v>375</v>
      </c>
      <c r="U1565" s="222">
        <v>0.84</v>
      </c>
      <c r="V1565" s="222">
        <f>ROUND(E1565*U1565,2)</f>
        <v>13.3</v>
      </c>
      <c r="W1565" s="222"/>
      <c r="X1565" s="222" t="s">
        <v>376</v>
      </c>
      <c r="Y1565" s="213"/>
      <c r="Z1565" s="213"/>
      <c r="AA1565" s="213"/>
      <c r="AB1565" s="213"/>
      <c r="AC1565" s="213"/>
      <c r="AD1565" s="213"/>
      <c r="AE1565" s="213"/>
      <c r="AF1565" s="213"/>
      <c r="AG1565" s="213" t="s">
        <v>1493</v>
      </c>
      <c r="AH1565" s="213"/>
      <c r="AI1565" s="213"/>
      <c r="AJ1565" s="213"/>
      <c r="AK1565" s="213"/>
      <c r="AL1565" s="213"/>
      <c r="AM1565" s="213"/>
      <c r="AN1565" s="213"/>
      <c r="AO1565" s="213"/>
      <c r="AP1565" s="213"/>
      <c r="AQ1565" s="213"/>
      <c r="AR1565" s="213"/>
      <c r="AS1565" s="213"/>
      <c r="AT1565" s="213"/>
      <c r="AU1565" s="213"/>
      <c r="AV1565" s="213"/>
      <c r="AW1565" s="213"/>
      <c r="AX1565" s="213"/>
      <c r="AY1565" s="213"/>
      <c r="AZ1565" s="213"/>
      <c r="BA1565" s="213"/>
      <c r="BB1565" s="213"/>
      <c r="BC1565" s="213"/>
      <c r="BD1565" s="213"/>
      <c r="BE1565" s="213"/>
      <c r="BF1565" s="213"/>
      <c r="BG1565" s="213"/>
      <c r="BH1565" s="213"/>
    </row>
    <row r="1566" spans="1:60" outlineLevel="1" x14ac:dyDescent="0.2">
      <c r="A1566" s="220"/>
      <c r="B1566" s="221"/>
      <c r="C1566" s="261" t="s">
        <v>2859</v>
      </c>
      <c r="D1566" s="259"/>
      <c r="E1566" s="260">
        <v>15.834</v>
      </c>
      <c r="F1566" s="222"/>
      <c r="G1566" s="222"/>
      <c r="H1566" s="222"/>
      <c r="I1566" s="222"/>
      <c r="J1566" s="222"/>
      <c r="K1566" s="222"/>
      <c r="L1566" s="222"/>
      <c r="M1566" s="222"/>
      <c r="N1566" s="222"/>
      <c r="O1566" s="222"/>
      <c r="P1566" s="222"/>
      <c r="Q1566" s="222"/>
      <c r="R1566" s="222"/>
      <c r="S1566" s="222"/>
      <c r="T1566" s="222"/>
      <c r="U1566" s="222"/>
      <c r="V1566" s="222"/>
      <c r="W1566" s="222"/>
      <c r="X1566" s="222"/>
      <c r="Y1566" s="213"/>
      <c r="Z1566" s="213"/>
      <c r="AA1566" s="213"/>
      <c r="AB1566" s="213"/>
      <c r="AC1566" s="213"/>
      <c r="AD1566" s="213"/>
      <c r="AE1566" s="213"/>
      <c r="AF1566" s="213"/>
      <c r="AG1566" s="213" t="s">
        <v>532</v>
      </c>
      <c r="AH1566" s="213">
        <v>0</v>
      </c>
      <c r="AI1566" s="213"/>
      <c r="AJ1566" s="213"/>
      <c r="AK1566" s="213"/>
      <c r="AL1566" s="213"/>
      <c r="AM1566" s="213"/>
      <c r="AN1566" s="213"/>
      <c r="AO1566" s="213"/>
      <c r="AP1566" s="213"/>
      <c r="AQ1566" s="213"/>
      <c r="AR1566" s="213"/>
      <c r="AS1566" s="213"/>
      <c r="AT1566" s="213"/>
      <c r="AU1566" s="213"/>
      <c r="AV1566" s="213"/>
      <c r="AW1566" s="213"/>
      <c r="AX1566" s="213"/>
      <c r="AY1566" s="213"/>
      <c r="AZ1566" s="213"/>
      <c r="BA1566" s="213"/>
      <c r="BB1566" s="213"/>
      <c r="BC1566" s="213"/>
      <c r="BD1566" s="213"/>
      <c r="BE1566" s="213"/>
      <c r="BF1566" s="213"/>
      <c r="BG1566" s="213"/>
      <c r="BH1566" s="213"/>
    </row>
    <row r="1567" spans="1:60" x14ac:dyDescent="0.2">
      <c r="A1567" s="224" t="s">
        <v>368</v>
      </c>
      <c r="B1567" s="225" t="s">
        <v>321</v>
      </c>
      <c r="C1567" s="251" t="s">
        <v>322</v>
      </c>
      <c r="D1567" s="226"/>
      <c r="E1567" s="227"/>
      <c r="F1567" s="228"/>
      <c r="G1567" s="228">
        <f>SUMIF(AG1568:AG1572,"&lt;&gt;NOR",G1568:G1572)</f>
        <v>0</v>
      </c>
      <c r="H1567" s="228"/>
      <c r="I1567" s="228">
        <f>SUM(I1568:I1572)</f>
        <v>0</v>
      </c>
      <c r="J1567" s="228"/>
      <c r="K1567" s="228">
        <f>SUM(K1568:K1572)</f>
        <v>0</v>
      </c>
      <c r="L1567" s="228"/>
      <c r="M1567" s="228">
        <f>SUM(M1568:M1572)</f>
        <v>0</v>
      </c>
      <c r="N1567" s="228"/>
      <c r="O1567" s="228">
        <f>SUM(O1568:O1572)</f>
        <v>0</v>
      </c>
      <c r="P1567" s="228"/>
      <c r="Q1567" s="228">
        <f>SUM(Q1568:Q1572)</f>
        <v>0</v>
      </c>
      <c r="R1567" s="228"/>
      <c r="S1567" s="228"/>
      <c r="T1567" s="229"/>
      <c r="U1567" s="223"/>
      <c r="V1567" s="223">
        <f>SUM(V1568:V1572)</f>
        <v>0</v>
      </c>
      <c r="W1567" s="223"/>
      <c r="X1567" s="223"/>
      <c r="AG1567" t="s">
        <v>370</v>
      </c>
    </row>
    <row r="1568" spans="1:60" ht="22.5" outlineLevel="1" x14ac:dyDescent="0.2">
      <c r="A1568" s="234">
        <v>388</v>
      </c>
      <c r="B1568" s="235" t="s">
        <v>3299</v>
      </c>
      <c r="C1568" s="253" t="s">
        <v>3300</v>
      </c>
      <c r="D1568" s="236" t="s">
        <v>901</v>
      </c>
      <c r="E1568" s="237">
        <v>2</v>
      </c>
      <c r="F1568" s="238"/>
      <c r="G1568" s="239">
        <f>ROUND(E1568*F1568,2)</f>
        <v>0</v>
      </c>
      <c r="H1568" s="238"/>
      <c r="I1568" s="239">
        <f>ROUND(E1568*H1568,2)</f>
        <v>0</v>
      </c>
      <c r="J1568" s="238"/>
      <c r="K1568" s="239">
        <f>ROUND(E1568*J1568,2)</f>
        <v>0</v>
      </c>
      <c r="L1568" s="239">
        <v>21</v>
      </c>
      <c r="M1568" s="239">
        <f>G1568*(1+L1568/100)</f>
        <v>0</v>
      </c>
      <c r="N1568" s="239">
        <v>0</v>
      </c>
      <c r="O1568" s="239">
        <f>ROUND(E1568*N1568,2)</f>
        <v>0</v>
      </c>
      <c r="P1568" s="239">
        <v>0</v>
      </c>
      <c r="Q1568" s="239">
        <f>ROUND(E1568*P1568,2)</f>
        <v>0</v>
      </c>
      <c r="R1568" s="239"/>
      <c r="S1568" s="239" t="s">
        <v>374</v>
      </c>
      <c r="T1568" s="240" t="s">
        <v>1920</v>
      </c>
      <c r="U1568" s="222">
        <v>0</v>
      </c>
      <c r="V1568" s="222">
        <f>ROUND(E1568*U1568,2)</f>
        <v>0</v>
      </c>
      <c r="W1568" s="222"/>
      <c r="X1568" s="222" t="s">
        <v>376</v>
      </c>
      <c r="Y1568" s="213"/>
      <c r="Z1568" s="213"/>
      <c r="AA1568" s="213"/>
      <c r="AB1568" s="213"/>
      <c r="AC1568" s="213"/>
      <c r="AD1568" s="213"/>
      <c r="AE1568" s="213"/>
      <c r="AF1568" s="213"/>
      <c r="AG1568" s="213" t="s">
        <v>1493</v>
      </c>
      <c r="AH1568" s="213"/>
      <c r="AI1568" s="213"/>
      <c r="AJ1568" s="213"/>
      <c r="AK1568" s="213"/>
      <c r="AL1568" s="213"/>
      <c r="AM1568" s="213"/>
      <c r="AN1568" s="213"/>
      <c r="AO1568" s="213"/>
      <c r="AP1568" s="213"/>
      <c r="AQ1568" s="213"/>
      <c r="AR1568" s="213"/>
      <c r="AS1568" s="213"/>
      <c r="AT1568" s="213"/>
      <c r="AU1568" s="213"/>
      <c r="AV1568" s="213"/>
      <c r="AW1568" s="213"/>
      <c r="AX1568" s="213"/>
      <c r="AY1568" s="213"/>
      <c r="AZ1568" s="213"/>
      <c r="BA1568" s="213"/>
      <c r="BB1568" s="213"/>
      <c r="BC1568" s="213"/>
      <c r="BD1568" s="213"/>
      <c r="BE1568" s="213"/>
      <c r="BF1568" s="213"/>
      <c r="BG1568" s="213"/>
      <c r="BH1568" s="213"/>
    </row>
    <row r="1569" spans="1:60" ht="22.5" outlineLevel="1" x14ac:dyDescent="0.2">
      <c r="A1569" s="220"/>
      <c r="B1569" s="221"/>
      <c r="C1569" s="261" t="s">
        <v>1874</v>
      </c>
      <c r="D1569" s="259"/>
      <c r="E1569" s="260"/>
      <c r="F1569" s="222"/>
      <c r="G1569" s="222"/>
      <c r="H1569" s="222"/>
      <c r="I1569" s="222"/>
      <c r="J1569" s="222"/>
      <c r="K1569" s="222"/>
      <c r="L1569" s="222"/>
      <c r="M1569" s="222"/>
      <c r="N1569" s="222"/>
      <c r="O1569" s="222"/>
      <c r="P1569" s="222"/>
      <c r="Q1569" s="222"/>
      <c r="R1569" s="222"/>
      <c r="S1569" s="222"/>
      <c r="T1569" s="222"/>
      <c r="U1569" s="222"/>
      <c r="V1569" s="222"/>
      <c r="W1569" s="222"/>
      <c r="X1569" s="222"/>
      <c r="Y1569" s="213"/>
      <c r="Z1569" s="213"/>
      <c r="AA1569" s="213"/>
      <c r="AB1569" s="213"/>
      <c r="AC1569" s="213"/>
      <c r="AD1569" s="213"/>
      <c r="AE1569" s="213"/>
      <c r="AF1569" s="213"/>
      <c r="AG1569" s="213" t="s">
        <v>532</v>
      </c>
      <c r="AH1569" s="213">
        <v>0</v>
      </c>
      <c r="AI1569" s="213"/>
      <c r="AJ1569" s="213"/>
      <c r="AK1569" s="213"/>
      <c r="AL1569" s="213"/>
      <c r="AM1569" s="213"/>
      <c r="AN1569" s="213"/>
      <c r="AO1569" s="213"/>
      <c r="AP1569" s="213"/>
      <c r="AQ1569" s="213"/>
      <c r="AR1569" s="213"/>
      <c r="AS1569" s="213"/>
      <c r="AT1569" s="213"/>
      <c r="AU1569" s="213"/>
      <c r="AV1569" s="213"/>
      <c r="AW1569" s="213"/>
      <c r="AX1569" s="213"/>
      <c r="AY1569" s="213"/>
      <c r="AZ1569" s="213"/>
      <c r="BA1569" s="213"/>
      <c r="BB1569" s="213"/>
      <c r="BC1569" s="213"/>
      <c r="BD1569" s="213"/>
      <c r="BE1569" s="213"/>
      <c r="BF1569" s="213"/>
      <c r="BG1569" s="213"/>
      <c r="BH1569" s="213"/>
    </row>
    <row r="1570" spans="1:60" ht="22.5" outlineLevel="1" x14ac:dyDescent="0.2">
      <c r="A1570" s="220"/>
      <c r="B1570" s="221"/>
      <c r="C1570" s="261" t="s">
        <v>1875</v>
      </c>
      <c r="D1570" s="259"/>
      <c r="E1570" s="260"/>
      <c r="F1570" s="222"/>
      <c r="G1570" s="222"/>
      <c r="H1570" s="222"/>
      <c r="I1570" s="222"/>
      <c r="J1570" s="222"/>
      <c r="K1570" s="222"/>
      <c r="L1570" s="222"/>
      <c r="M1570" s="222"/>
      <c r="N1570" s="222"/>
      <c r="O1570" s="222"/>
      <c r="P1570" s="222"/>
      <c r="Q1570" s="222"/>
      <c r="R1570" s="222"/>
      <c r="S1570" s="222"/>
      <c r="T1570" s="222"/>
      <c r="U1570" s="222"/>
      <c r="V1570" s="222"/>
      <c r="W1570" s="222"/>
      <c r="X1570" s="222"/>
      <c r="Y1570" s="213"/>
      <c r="Z1570" s="213"/>
      <c r="AA1570" s="213"/>
      <c r="AB1570" s="213"/>
      <c r="AC1570" s="213"/>
      <c r="AD1570" s="213"/>
      <c r="AE1570" s="213"/>
      <c r="AF1570" s="213"/>
      <c r="AG1570" s="213" t="s">
        <v>532</v>
      </c>
      <c r="AH1570" s="213">
        <v>0</v>
      </c>
      <c r="AI1570" s="213"/>
      <c r="AJ1570" s="213"/>
      <c r="AK1570" s="213"/>
      <c r="AL1570" s="213"/>
      <c r="AM1570" s="213"/>
      <c r="AN1570" s="213"/>
      <c r="AO1570" s="213"/>
      <c r="AP1570" s="213"/>
      <c r="AQ1570" s="213"/>
      <c r="AR1570" s="213"/>
      <c r="AS1570" s="213"/>
      <c r="AT1570" s="213"/>
      <c r="AU1570" s="213"/>
      <c r="AV1570" s="213"/>
      <c r="AW1570" s="213"/>
      <c r="AX1570" s="213"/>
      <c r="AY1570" s="213"/>
      <c r="AZ1570" s="213"/>
      <c r="BA1570" s="213"/>
      <c r="BB1570" s="213"/>
      <c r="BC1570" s="213"/>
      <c r="BD1570" s="213"/>
      <c r="BE1570" s="213"/>
      <c r="BF1570" s="213"/>
      <c r="BG1570" s="213"/>
      <c r="BH1570" s="213"/>
    </row>
    <row r="1571" spans="1:60" outlineLevel="1" x14ac:dyDescent="0.2">
      <c r="A1571" s="220"/>
      <c r="B1571" s="221"/>
      <c r="C1571" s="261" t="s">
        <v>3064</v>
      </c>
      <c r="D1571" s="259"/>
      <c r="E1571" s="260"/>
      <c r="F1571" s="222"/>
      <c r="G1571" s="222"/>
      <c r="H1571" s="222"/>
      <c r="I1571" s="222"/>
      <c r="J1571" s="222"/>
      <c r="K1571" s="222"/>
      <c r="L1571" s="222"/>
      <c r="M1571" s="222"/>
      <c r="N1571" s="222"/>
      <c r="O1571" s="222"/>
      <c r="P1571" s="222"/>
      <c r="Q1571" s="222"/>
      <c r="R1571" s="222"/>
      <c r="S1571" s="222"/>
      <c r="T1571" s="222"/>
      <c r="U1571" s="222"/>
      <c r="V1571" s="222"/>
      <c r="W1571" s="222"/>
      <c r="X1571" s="222"/>
      <c r="Y1571" s="213"/>
      <c r="Z1571" s="213"/>
      <c r="AA1571" s="213"/>
      <c r="AB1571" s="213"/>
      <c r="AC1571" s="213"/>
      <c r="AD1571" s="213"/>
      <c r="AE1571" s="213"/>
      <c r="AF1571" s="213"/>
      <c r="AG1571" s="213" t="s">
        <v>532</v>
      </c>
      <c r="AH1571" s="213">
        <v>0</v>
      </c>
      <c r="AI1571" s="213"/>
      <c r="AJ1571" s="213"/>
      <c r="AK1571" s="213"/>
      <c r="AL1571" s="213"/>
      <c r="AM1571" s="213"/>
      <c r="AN1571" s="213"/>
      <c r="AO1571" s="213"/>
      <c r="AP1571" s="213"/>
      <c r="AQ1571" s="213"/>
      <c r="AR1571" s="213"/>
      <c r="AS1571" s="213"/>
      <c r="AT1571" s="213"/>
      <c r="AU1571" s="213"/>
      <c r="AV1571" s="213"/>
      <c r="AW1571" s="213"/>
      <c r="AX1571" s="213"/>
      <c r="AY1571" s="213"/>
      <c r="AZ1571" s="213"/>
      <c r="BA1571" s="213"/>
      <c r="BB1571" s="213"/>
      <c r="BC1571" s="213"/>
      <c r="BD1571" s="213"/>
      <c r="BE1571" s="213"/>
      <c r="BF1571" s="213"/>
      <c r="BG1571" s="213"/>
      <c r="BH1571" s="213"/>
    </row>
    <row r="1572" spans="1:60" outlineLevel="1" x14ac:dyDescent="0.2">
      <c r="A1572" s="220"/>
      <c r="B1572" s="221"/>
      <c r="C1572" s="261" t="s">
        <v>3301</v>
      </c>
      <c r="D1572" s="259"/>
      <c r="E1572" s="260">
        <v>2</v>
      </c>
      <c r="F1572" s="222"/>
      <c r="G1572" s="222"/>
      <c r="H1572" s="222"/>
      <c r="I1572" s="222"/>
      <c r="J1572" s="222"/>
      <c r="K1572" s="222"/>
      <c r="L1572" s="222"/>
      <c r="M1572" s="222"/>
      <c r="N1572" s="222"/>
      <c r="O1572" s="222"/>
      <c r="P1572" s="222"/>
      <c r="Q1572" s="222"/>
      <c r="R1572" s="222"/>
      <c r="S1572" s="222"/>
      <c r="T1572" s="222"/>
      <c r="U1572" s="222"/>
      <c r="V1572" s="222"/>
      <c r="W1572" s="222"/>
      <c r="X1572" s="222"/>
      <c r="Y1572" s="213"/>
      <c r="Z1572" s="213"/>
      <c r="AA1572" s="213"/>
      <c r="AB1572" s="213"/>
      <c r="AC1572" s="213"/>
      <c r="AD1572" s="213"/>
      <c r="AE1572" s="213"/>
      <c r="AF1572" s="213"/>
      <c r="AG1572" s="213" t="s">
        <v>532</v>
      </c>
      <c r="AH1572" s="213">
        <v>0</v>
      </c>
      <c r="AI1572" s="213"/>
      <c r="AJ1572" s="213"/>
      <c r="AK1572" s="213"/>
      <c r="AL1572" s="213"/>
      <c r="AM1572" s="213"/>
      <c r="AN1572" s="213"/>
      <c r="AO1572" s="213"/>
      <c r="AP1572" s="213"/>
      <c r="AQ1572" s="213"/>
      <c r="AR1572" s="213"/>
      <c r="AS1572" s="213"/>
      <c r="AT1572" s="213"/>
      <c r="AU1572" s="213"/>
      <c r="AV1572" s="213"/>
      <c r="AW1572" s="213"/>
      <c r="AX1572" s="213"/>
      <c r="AY1572" s="213"/>
      <c r="AZ1572" s="213"/>
      <c r="BA1572" s="213"/>
      <c r="BB1572" s="213"/>
      <c r="BC1572" s="213"/>
      <c r="BD1572" s="213"/>
      <c r="BE1572" s="213"/>
      <c r="BF1572" s="213"/>
      <c r="BG1572" s="213"/>
      <c r="BH1572" s="213"/>
    </row>
    <row r="1573" spans="1:60" x14ac:dyDescent="0.2">
      <c r="A1573" s="224" t="s">
        <v>368</v>
      </c>
      <c r="B1573" s="225" t="s">
        <v>254</v>
      </c>
      <c r="C1573" s="251" t="s">
        <v>255</v>
      </c>
      <c r="D1573" s="226"/>
      <c r="E1573" s="227"/>
      <c r="F1573" s="228"/>
      <c r="G1573" s="228">
        <f>SUMIF(AG1574:AG1574,"&lt;&gt;NOR",G1574:G1574)</f>
        <v>0</v>
      </c>
      <c r="H1573" s="228"/>
      <c r="I1573" s="228">
        <f>SUM(I1574:I1574)</f>
        <v>0</v>
      </c>
      <c r="J1573" s="228"/>
      <c r="K1573" s="228">
        <f>SUM(K1574:K1574)</f>
        <v>0</v>
      </c>
      <c r="L1573" s="228"/>
      <c r="M1573" s="228">
        <f>SUM(M1574:M1574)</f>
        <v>0</v>
      </c>
      <c r="N1573" s="228"/>
      <c r="O1573" s="228">
        <f>SUM(O1574:O1574)</f>
        <v>0</v>
      </c>
      <c r="P1573" s="228"/>
      <c r="Q1573" s="228">
        <f>SUM(Q1574:Q1574)</f>
        <v>0</v>
      </c>
      <c r="R1573" s="228"/>
      <c r="S1573" s="228"/>
      <c r="T1573" s="229"/>
      <c r="U1573" s="223"/>
      <c r="V1573" s="223">
        <f>SUM(V1574:V1574)</f>
        <v>0</v>
      </c>
      <c r="W1573" s="223"/>
      <c r="X1573" s="223"/>
      <c r="AG1573" t="s">
        <v>370</v>
      </c>
    </row>
    <row r="1574" spans="1:60" ht="22.5" outlineLevel="1" x14ac:dyDescent="0.2">
      <c r="A1574" s="241">
        <v>389</v>
      </c>
      <c r="B1574" s="242" t="s">
        <v>3302</v>
      </c>
      <c r="C1574" s="252" t="s">
        <v>3303</v>
      </c>
      <c r="D1574" s="243" t="s">
        <v>511</v>
      </c>
      <c r="E1574" s="244">
        <v>50</v>
      </c>
      <c r="F1574" s="245"/>
      <c r="G1574" s="246">
        <f>ROUND(E1574*F1574,2)</f>
        <v>0</v>
      </c>
      <c r="H1574" s="245"/>
      <c r="I1574" s="246">
        <f>ROUND(E1574*H1574,2)</f>
        <v>0</v>
      </c>
      <c r="J1574" s="245"/>
      <c r="K1574" s="246">
        <f>ROUND(E1574*J1574,2)</f>
        <v>0</v>
      </c>
      <c r="L1574" s="246">
        <v>21</v>
      </c>
      <c r="M1574" s="246">
        <f>G1574*(1+L1574/100)</f>
        <v>0</v>
      </c>
      <c r="N1574" s="246">
        <v>0</v>
      </c>
      <c r="O1574" s="246">
        <f>ROUND(E1574*N1574,2)</f>
        <v>0</v>
      </c>
      <c r="P1574" s="246">
        <v>0</v>
      </c>
      <c r="Q1574" s="246">
        <f>ROUND(E1574*P1574,2)</f>
        <v>0</v>
      </c>
      <c r="R1574" s="246"/>
      <c r="S1574" s="246" t="s">
        <v>374</v>
      </c>
      <c r="T1574" s="247" t="s">
        <v>1920</v>
      </c>
      <c r="U1574" s="222">
        <v>0</v>
      </c>
      <c r="V1574" s="222">
        <f>ROUND(E1574*U1574,2)</f>
        <v>0</v>
      </c>
      <c r="W1574" s="222"/>
      <c r="X1574" s="222" t="s">
        <v>376</v>
      </c>
      <c r="Y1574" s="213"/>
      <c r="Z1574" s="213"/>
      <c r="AA1574" s="213"/>
      <c r="AB1574" s="213"/>
      <c r="AC1574" s="213"/>
      <c r="AD1574" s="213"/>
      <c r="AE1574" s="213"/>
      <c r="AF1574" s="213"/>
      <c r="AG1574" s="213" t="s">
        <v>1493</v>
      </c>
      <c r="AH1574" s="213"/>
      <c r="AI1574" s="213"/>
      <c r="AJ1574" s="213"/>
      <c r="AK1574" s="213"/>
      <c r="AL1574" s="213"/>
      <c r="AM1574" s="213"/>
      <c r="AN1574" s="213"/>
      <c r="AO1574" s="213"/>
      <c r="AP1574" s="213"/>
      <c r="AQ1574" s="213"/>
      <c r="AR1574" s="213"/>
      <c r="AS1574" s="213"/>
      <c r="AT1574" s="213"/>
      <c r="AU1574" s="213"/>
      <c r="AV1574" s="213"/>
      <c r="AW1574" s="213"/>
      <c r="AX1574" s="213"/>
      <c r="AY1574" s="213"/>
      <c r="AZ1574" s="213"/>
      <c r="BA1574" s="213"/>
      <c r="BB1574" s="213"/>
      <c r="BC1574" s="213"/>
      <c r="BD1574" s="213"/>
      <c r="BE1574" s="213"/>
      <c r="BF1574" s="213"/>
      <c r="BG1574" s="213"/>
      <c r="BH1574" s="213"/>
    </row>
    <row r="1575" spans="1:60" x14ac:dyDescent="0.2">
      <c r="A1575" s="216" t="s">
        <v>368</v>
      </c>
      <c r="B1575" s="217" t="s">
        <v>278</v>
      </c>
      <c r="C1575" s="257" t="s">
        <v>279</v>
      </c>
      <c r="D1575" s="230"/>
      <c r="E1575" s="231"/>
      <c r="F1575" s="232"/>
      <c r="G1575" s="232">
        <f>SUMIF(AG1576:AG1585,"&lt;&gt;NOR",G1576:G1585)</f>
        <v>0</v>
      </c>
      <c r="H1575" s="232"/>
      <c r="I1575" s="232">
        <f>SUM(I1576:I1585)</f>
        <v>0</v>
      </c>
      <c r="J1575" s="232"/>
      <c r="K1575" s="232">
        <f>SUM(K1576:K1585)</f>
        <v>0</v>
      </c>
      <c r="L1575" s="232"/>
      <c r="M1575" s="232">
        <f>SUM(M1576:M1585)</f>
        <v>0</v>
      </c>
      <c r="N1575" s="232"/>
      <c r="O1575" s="232">
        <f>SUM(O1576:O1585)</f>
        <v>0</v>
      </c>
      <c r="P1575" s="232"/>
      <c r="Q1575" s="232">
        <f>SUM(Q1576:Q1585)</f>
        <v>0</v>
      </c>
      <c r="R1575" s="232"/>
      <c r="S1575" s="232"/>
      <c r="T1575" s="233"/>
      <c r="U1575" s="223"/>
      <c r="V1575" s="223">
        <f>SUM(V1576:V1585)</f>
        <v>0</v>
      </c>
      <c r="W1575" s="223"/>
      <c r="X1575" s="223"/>
      <c r="AG1575" t="s">
        <v>370</v>
      </c>
    </row>
    <row r="1576" spans="1:60" outlineLevel="1" x14ac:dyDescent="0.2">
      <c r="A1576" s="220"/>
      <c r="B1576" s="221"/>
      <c r="C1576" s="254" t="s">
        <v>298</v>
      </c>
      <c r="D1576" s="248"/>
      <c r="E1576" s="248"/>
      <c r="F1576" s="248"/>
      <c r="G1576" s="248"/>
      <c r="H1576" s="222"/>
      <c r="I1576" s="222"/>
      <c r="J1576" s="222"/>
      <c r="K1576" s="222"/>
      <c r="L1576" s="222"/>
      <c r="M1576" s="222"/>
      <c r="N1576" s="222"/>
      <c r="O1576" s="222"/>
      <c r="P1576" s="222"/>
      <c r="Q1576" s="222"/>
      <c r="R1576" s="222"/>
      <c r="S1576" s="222"/>
      <c r="T1576" s="222"/>
      <c r="U1576" s="222"/>
      <c r="V1576" s="222"/>
      <c r="W1576" s="222"/>
      <c r="X1576" s="222"/>
      <c r="Y1576" s="213"/>
      <c r="Z1576" s="213"/>
      <c r="AA1576" s="213"/>
      <c r="AB1576" s="213"/>
      <c r="AC1576" s="213"/>
      <c r="AD1576" s="213"/>
      <c r="AE1576" s="213"/>
      <c r="AF1576" s="213"/>
      <c r="AG1576" s="213" t="s">
        <v>392</v>
      </c>
      <c r="AH1576" s="213"/>
      <c r="AI1576" s="213"/>
      <c r="AJ1576" s="213"/>
      <c r="AK1576" s="213"/>
      <c r="AL1576" s="213"/>
      <c r="AM1576" s="213"/>
      <c r="AN1576" s="213"/>
      <c r="AO1576" s="213"/>
      <c r="AP1576" s="213"/>
      <c r="AQ1576" s="213"/>
      <c r="AR1576" s="213"/>
      <c r="AS1576" s="213"/>
      <c r="AT1576" s="213"/>
      <c r="AU1576" s="213"/>
      <c r="AV1576" s="213"/>
      <c r="AW1576" s="213"/>
      <c r="AX1576" s="213"/>
      <c r="AY1576" s="213"/>
      <c r="AZ1576" s="213"/>
      <c r="BA1576" s="213"/>
      <c r="BB1576" s="213"/>
      <c r="BC1576" s="213"/>
      <c r="BD1576" s="213"/>
      <c r="BE1576" s="213"/>
      <c r="BF1576" s="213"/>
      <c r="BG1576" s="213"/>
      <c r="BH1576" s="213"/>
    </row>
    <row r="1577" spans="1:60" outlineLevel="1" x14ac:dyDescent="0.2">
      <c r="A1577" s="234">
        <v>390</v>
      </c>
      <c r="B1577" s="235" t="s">
        <v>3304</v>
      </c>
      <c r="C1577" s="253" t="s">
        <v>3305</v>
      </c>
      <c r="D1577" s="236" t="s">
        <v>901</v>
      </c>
      <c r="E1577" s="237">
        <v>2</v>
      </c>
      <c r="F1577" s="238"/>
      <c r="G1577" s="239">
        <f>ROUND(E1577*F1577,2)</f>
        <v>0</v>
      </c>
      <c r="H1577" s="238"/>
      <c r="I1577" s="239">
        <f>ROUND(E1577*H1577,2)</f>
        <v>0</v>
      </c>
      <c r="J1577" s="238"/>
      <c r="K1577" s="239">
        <f>ROUND(E1577*J1577,2)</f>
        <v>0</v>
      </c>
      <c r="L1577" s="239">
        <v>21</v>
      </c>
      <c r="M1577" s="239">
        <f>G1577*(1+L1577/100)</f>
        <v>0</v>
      </c>
      <c r="N1577" s="239">
        <v>0</v>
      </c>
      <c r="O1577" s="239">
        <f>ROUND(E1577*N1577,2)</f>
        <v>0</v>
      </c>
      <c r="P1577" s="239">
        <v>0</v>
      </c>
      <c r="Q1577" s="239">
        <f>ROUND(E1577*P1577,2)</f>
        <v>0</v>
      </c>
      <c r="R1577" s="239"/>
      <c r="S1577" s="239" t="s">
        <v>374</v>
      </c>
      <c r="T1577" s="240" t="s">
        <v>1920</v>
      </c>
      <c r="U1577" s="222">
        <v>0</v>
      </c>
      <c r="V1577" s="222">
        <f>ROUND(E1577*U1577,2)</f>
        <v>0</v>
      </c>
      <c r="W1577" s="222"/>
      <c r="X1577" s="222" t="s">
        <v>376</v>
      </c>
      <c r="Y1577" s="213"/>
      <c r="Z1577" s="213"/>
      <c r="AA1577" s="213"/>
      <c r="AB1577" s="213"/>
      <c r="AC1577" s="213"/>
      <c r="AD1577" s="213"/>
      <c r="AE1577" s="213"/>
      <c r="AF1577" s="213"/>
      <c r="AG1577" s="213" t="s">
        <v>1493</v>
      </c>
      <c r="AH1577" s="213"/>
      <c r="AI1577" s="213"/>
      <c r="AJ1577" s="213"/>
      <c r="AK1577" s="213"/>
      <c r="AL1577" s="213"/>
      <c r="AM1577" s="213"/>
      <c r="AN1577" s="213"/>
      <c r="AO1577" s="213"/>
      <c r="AP1577" s="213"/>
      <c r="AQ1577" s="213"/>
      <c r="AR1577" s="213"/>
      <c r="AS1577" s="213"/>
      <c r="AT1577" s="213"/>
      <c r="AU1577" s="213"/>
      <c r="AV1577" s="213"/>
      <c r="AW1577" s="213"/>
      <c r="AX1577" s="213"/>
      <c r="AY1577" s="213"/>
      <c r="AZ1577" s="213"/>
      <c r="BA1577" s="213"/>
      <c r="BB1577" s="213"/>
      <c r="BC1577" s="213"/>
      <c r="BD1577" s="213"/>
      <c r="BE1577" s="213"/>
      <c r="BF1577" s="213"/>
      <c r="BG1577" s="213"/>
      <c r="BH1577" s="213"/>
    </row>
    <row r="1578" spans="1:60" outlineLevel="1" x14ac:dyDescent="0.2">
      <c r="A1578" s="220"/>
      <c r="B1578" s="221"/>
      <c r="C1578" s="261" t="s">
        <v>3306</v>
      </c>
      <c r="D1578" s="259"/>
      <c r="E1578" s="260"/>
      <c r="F1578" s="222"/>
      <c r="G1578" s="222"/>
      <c r="H1578" s="222"/>
      <c r="I1578" s="222"/>
      <c r="J1578" s="222"/>
      <c r="K1578" s="222"/>
      <c r="L1578" s="222"/>
      <c r="M1578" s="222"/>
      <c r="N1578" s="222"/>
      <c r="O1578" s="222"/>
      <c r="P1578" s="222"/>
      <c r="Q1578" s="222"/>
      <c r="R1578" s="222"/>
      <c r="S1578" s="222"/>
      <c r="T1578" s="222"/>
      <c r="U1578" s="222"/>
      <c r="V1578" s="222"/>
      <c r="W1578" s="222"/>
      <c r="X1578" s="222"/>
      <c r="Y1578" s="213"/>
      <c r="Z1578" s="213"/>
      <c r="AA1578" s="213"/>
      <c r="AB1578" s="213"/>
      <c r="AC1578" s="213"/>
      <c r="AD1578" s="213"/>
      <c r="AE1578" s="213"/>
      <c r="AF1578" s="213"/>
      <c r="AG1578" s="213" t="s">
        <v>532</v>
      </c>
      <c r="AH1578" s="213">
        <v>0</v>
      </c>
      <c r="AI1578" s="213"/>
      <c r="AJ1578" s="213"/>
      <c r="AK1578" s="213"/>
      <c r="AL1578" s="213"/>
      <c r="AM1578" s="213"/>
      <c r="AN1578" s="213"/>
      <c r="AO1578" s="213"/>
      <c r="AP1578" s="213"/>
      <c r="AQ1578" s="213"/>
      <c r="AR1578" s="213"/>
      <c r="AS1578" s="213"/>
      <c r="AT1578" s="213"/>
      <c r="AU1578" s="213"/>
      <c r="AV1578" s="213"/>
      <c r="AW1578" s="213"/>
      <c r="AX1578" s="213"/>
      <c r="AY1578" s="213"/>
      <c r="AZ1578" s="213"/>
      <c r="BA1578" s="213"/>
      <c r="BB1578" s="213"/>
      <c r="BC1578" s="213"/>
      <c r="BD1578" s="213"/>
      <c r="BE1578" s="213"/>
      <c r="BF1578" s="213"/>
      <c r="BG1578" s="213"/>
      <c r="BH1578" s="213"/>
    </row>
    <row r="1579" spans="1:60" outlineLevel="1" x14ac:dyDescent="0.2">
      <c r="A1579" s="220"/>
      <c r="B1579" s="221"/>
      <c r="C1579" s="261" t="s">
        <v>63</v>
      </c>
      <c r="D1579" s="259"/>
      <c r="E1579" s="260">
        <v>2</v>
      </c>
      <c r="F1579" s="222"/>
      <c r="G1579" s="222"/>
      <c r="H1579" s="222"/>
      <c r="I1579" s="222"/>
      <c r="J1579" s="222"/>
      <c r="K1579" s="222"/>
      <c r="L1579" s="222"/>
      <c r="M1579" s="222"/>
      <c r="N1579" s="222"/>
      <c r="O1579" s="222"/>
      <c r="P1579" s="222"/>
      <c r="Q1579" s="222"/>
      <c r="R1579" s="222"/>
      <c r="S1579" s="222"/>
      <c r="T1579" s="222"/>
      <c r="U1579" s="222"/>
      <c r="V1579" s="222"/>
      <c r="W1579" s="222"/>
      <c r="X1579" s="222"/>
      <c r="Y1579" s="213"/>
      <c r="Z1579" s="213"/>
      <c r="AA1579" s="213"/>
      <c r="AB1579" s="213"/>
      <c r="AC1579" s="213"/>
      <c r="AD1579" s="213"/>
      <c r="AE1579" s="213"/>
      <c r="AF1579" s="213"/>
      <c r="AG1579" s="213" t="s">
        <v>532</v>
      </c>
      <c r="AH1579" s="213">
        <v>0</v>
      </c>
      <c r="AI1579" s="213"/>
      <c r="AJ1579" s="213"/>
      <c r="AK1579" s="213"/>
      <c r="AL1579" s="213"/>
      <c r="AM1579" s="213"/>
      <c r="AN1579" s="213"/>
      <c r="AO1579" s="213"/>
      <c r="AP1579" s="213"/>
      <c r="AQ1579" s="213"/>
      <c r="AR1579" s="213"/>
      <c r="AS1579" s="213"/>
      <c r="AT1579" s="213"/>
      <c r="AU1579" s="213"/>
      <c r="AV1579" s="213"/>
      <c r="AW1579" s="213"/>
      <c r="AX1579" s="213"/>
      <c r="AY1579" s="213"/>
      <c r="AZ1579" s="213"/>
      <c r="BA1579" s="213"/>
      <c r="BB1579" s="213"/>
      <c r="BC1579" s="213"/>
      <c r="BD1579" s="213"/>
      <c r="BE1579" s="213"/>
      <c r="BF1579" s="213"/>
      <c r="BG1579" s="213"/>
      <c r="BH1579" s="213"/>
    </row>
    <row r="1580" spans="1:60" outlineLevel="1" x14ac:dyDescent="0.2">
      <c r="A1580" s="234">
        <v>391</v>
      </c>
      <c r="B1580" s="235" t="s">
        <v>3307</v>
      </c>
      <c r="C1580" s="253" t="s">
        <v>3308</v>
      </c>
      <c r="D1580" s="236" t="s">
        <v>901</v>
      </c>
      <c r="E1580" s="237">
        <v>3</v>
      </c>
      <c r="F1580" s="238"/>
      <c r="G1580" s="239">
        <f>ROUND(E1580*F1580,2)</f>
        <v>0</v>
      </c>
      <c r="H1580" s="238"/>
      <c r="I1580" s="239">
        <f>ROUND(E1580*H1580,2)</f>
        <v>0</v>
      </c>
      <c r="J1580" s="238"/>
      <c r="K1580" s="239">
        <f>ROUND(E1580*J1580,2)</f>
        <v>0</v>
      </c>
      <c r="L1580" s="239">
        <v>21</v>
      </c>
      <c r="M1580" s="239">
        <f>G1580*(1+L1580/100)</f>
        <v>0</v>
      </c>
      <c r="N1580" s="239">
        <v>0</v>
      </c>
      <c r="O1580" s="239">
        <f>ROUND(E1580*N1580,2)</f>
        <v>0</v>
      </c>
      <c r="P1580" s="239">
        <v>0</v>
      </c>
      <c r="Q1580" s="239">
        <f>ROUND(E1580*P1580,2)</f>
        <v>0</v>
      </c>
      <c r="R1580" s="239"/>
      <c r="S1580" s="239" t="s">
        <v>374</v>
      </c>
      <c r="T1580" s="240" t="s">
        <v>1920</v>
      </c>
      <c r="U1580" s="222">
        <v>0</v>
      </c>
      <c r="V1580" s="222">
        <f>ROUND(E1580*U1580,2)</f>
        <v>0</v>
      </c>
      <c r="W1580" s="222"/>
      <c r="X1580" s="222" t="s">
        <v>376</v>
      </c>
      <c r="Y1580" s="213"/>
      <c r="Z1580" s="213"/>
      <c r="AA1580" s="213"/>
      <c r="AB1580" s="213"/>
      <c r="AC1580" s="213"/>
      <c r="AD1580" s="213"/>
      <c r="AE1580" s="213"/>
      <c r="AF1580" s="213"/>
      <c r="AG1580" s="213" t="s">
        <v>1493</v>
      </c>
      <c r="AH1580" s="213"/>
      <c r="AI1580" s="213"/>
      <c r="AJ1580" s="213"/>
      <c r="AK1580" s="213"/>
      <c r="AL1580" s="213"/>
      <c r="AM1580" s="213"/>
      <c r="AN1580" s="213"/>
      <c r="AO1580" s="213"/>
      <c r="AP1580" s="213"/>
      <c r="AQ1580" s="213"/>
      <c r="AR1580" s="213"/>
      <c r="AS1580" s="213"/>
      <c r="AT1580" s="213"/>
      <c r="AU1580" s="213"/>
      <c r="AV1580" s="213"/>
      <c r="AW1580" s="213"/>
      <c r="AX1580" s="213"/>
      <c r="AY1580" s="213"/>
      <c r="AZ1580" s="213"/>
      <c r="BA1580" s="213"/>
      <c r="BB1580" s="213"/>
      <c r="BC1580" s="213"/>
      <c r="BD1580" s="213"/>
      <c r="BE1580" s="213"/>
      <c r="BF1580" s="213"/>
      <c r="BG1580" s="213"/>
      <c r="BH1580" s="213"/>
    </row>
    <row r="1581" spans="1:60" outlineLevel="1" x14ac:dyDescent="0.2">
      <c r="A1581" s="220"/>
      <c r="B1581" s="221"/>
      <c r="C1581" s="261" t="s">
        <v>3306</v>
      </c>
      <c r="D1581" s="259"/>
      <c r="E1581" s="260"/>
      <c r="F1581" s="222"/>
      <c r="G1581" s="222"/>
      <c r="H1581" s="222"/>
      <c r="I1581" s="222"/>
      <c r="J1581" s="222"/>
      <c r="K1581" s="222"/>
      <c r="L1581" s="222"/>
      <c r="M1581" s="222"/>
      <c r="N1581" s="222"/>
      <c r="O1581" s="222"/>
      <c r="P1581" s="222"/>
      <c r="Q1581" s="222"/>
      <c r="R1581" s="222"/>
      <c r="S1581" s="222"/>
      <c r="T1581" s="222"/>
      <c r="U1581" s="222"/>
      <c r="V1581" s="222"/>
      <c r="W1581" s="222"/>
      <c r="X1581" s="222"/>
      <c r="Y1581" s="213"/>
      <c r="Z1581" s="213"/>
      <c r="AA1581" s="213"/>
      <c r="AB1581" s="213"/>
      <c r="AC1581" s="213"/>
      <c r="AD1581" s="213"/>
      <c r="AE1581" s="213"/>
      <c r="AF1581" s="213"/>
      <c r="AG1581" s="213" t="s">
        <v>532</v>
      </c>
      <c r="AH1581" s="213">
        <v>0</v>
      </c>
      <c r="AI1581" s="213"/>
      <c r="AJ1581" s="213"/>
      <c r="AK1581" s="213"/>
      <c r="AL1581" s="213"/>
      <c r="AM1581" s="213"/>
      <c r="AN1581" s="213"/>
      <c r="AO1581" s="213"/>
      <c r="AP1581" s="213"/>
      <c r="AQ1581" s="213"/>
      <c r="AR1581" s="213"/>
      <c r="AS1581" s="213"/>
      <c r="AT1581" s="213"/>
      <c r="AU1581" s="213"/>
      <c r="AV1581" s="213"/>
      <c r="AW1581" s="213"/>
      <c r="AX1581" s="213"/>
      <c r="AY1581" s="213"/>
      <c r="AZ1581" s="213"/>
      <c r="BA1581" s="213"/>
      <c r="BB1581" s="213"/>
      <c r="BC1581" s="213"/>
      <c r="BD1581" s="213"/>
      <c r="BE1581" s="213"/>
      <c r="BF1581" s="213"/>
      <c r="BG1581" s="213"/>
      <c r="BH1581" s="213"/>
    </row>
    <row r="1582" spans="1:60" outlineLevel="1" x14ac:dyDescent="0.2">
      <c r="A1582" s="220"/>
      <c r="B1582" s="221"/>
      <c r="C1582" s="261" t="s">
        <v>79</v>
      </c>
      <c r="D1582" s="259"/>
      <c r="E1582" s="260">
        <v>3</v>
      </c>
      <c r="F1582" s="222"/>
      <c r="G1582" s="222"/>
      <c r="H1582" s="222"/>
      <c r="I1582" s="222"/>
      <c r="J1582" s="222"/>
      <c r="K1582" s="222"/>
      <c r="L1582" s="222"/>
      <c r="M1582" s="222"/>
      <c r="N1582" s="222"/>
      <c r="O1582" s="222"/>
      <c r="P1582" s="222"/>
      <c r="Q1582" s="222"/>
      <c r="R1582" s="222"/>
      <c r="S1582" s="222"/>
      <c r="T1582" s="222"/>
      <c r="U1582" s="222"/>
      <c r="V1582" s="222"/>
      <c r="W1582" s="222"/>
      <c r="X1582" s="222"/>
      <c r="Y1582" s="213"/>
      <c r="Z1582" s="213"/>
      <c r="AA1582" s="213"/>
      <c r="AB1582" s="213"/>
      <c r="AC1582" s="213"/>
      <c r="AD1582" s="213"/>
      <c r="AE1582" s="213"/>
      <c r="AF1582" s="213"/>
      <c r="AG1582" s="213" t="s">
        <v>532</v>
      </c>
      <c r="AH1582" s="213">
        <v>0</v>
      </c>
      <c r="AI1582" s="213"/>
      <c r="AJ1582" s="213"/>
      <c r="AK1582" s="213"/>
      <c r="AL1582" s="213"/>
      <c r="AM1582" s="213"/>
      <c r="AN1582" s="213"/>
      <c r="AO1582" s="213"/>
      <c r="AP1582" s="213"/>
      <c r="AQ1582" s="213"/>
      <c r="AR1582" s="213"/>
      <c r="AS1582" s="213"/>
      <c r="AT1582" s="213"/>
      <c r="AU1582" s="213"/>
      <c r="AV1582" s="213"/>
      <c r="AW1582" s="213"/>
      <c r="AX1582" s="213"/>
      <c r="AY1582" s="213"/>
      <c r="AZ1582" s="213"/>
      <c r="BA1582" s="213"/>
      <c r="BB1582" s="213"/>
      <c r="BC1582" s="213"/>
      <c r="BD1582" s="213"/>
      <c r="BE1582" s="213"/>
      <c r="BF1582" s="213"/>
      <c r="BG1582" s="213"/>
      <c r="BH1582" s="213"/>
    </row>
    <row r="1583" spans="1:60" outlineLevel="1" x14ac:dyDescent="0.2">
      <c r="A1583" s="234">
        <v>392</v>
      </c>
      <c r="B1583" s="235" t="s">
        <v>3309</v>
      </c>
      <c r="C1583" s="253" t="s">
        <v>3310</v>
      </c>
      <c r="D1583" s="236" t="s">
        <v>511</v>
      </c>
      <c r="E1583" s="237">
        <v>34.700000000000003</v>
      </c>
      <c r="F1583" s="238"/>
      <c r="G1583" s="239">
        <f>ROUND(E1583*F1583,2)</f>
        <v>0</v>
      </c>
      <c r="H1583" s="238"/>
      <c r="I1583" s="239">
        <f>ROUND(E1583*H1583,2)</f>
        <v>0</v>
      </c>
      <c r="J1583" s="238"/>
      <c r="K1583" s="239">
        <f>ROUND(E1583*J1583,2)</f>
        <v>0</v>
      </c>
      <c r="L1583" s="239">
        <v>21</v>
      </c>
      <c r="M1583" s="239">
        <f>G1583*(1+L1583/100)</f>
        <v>0</v>
      </c>
      <c r="N1583" s="239">
        <v>0</v>
      </c>
      <c r="O1583" s="239">
        <f>ROUND(E1583*N1583,2)</f>
        <v>0</v>
      </c>
      <c r="P1583" s="239">
        <v>0</v>
      </c>
      <c r="Q1583" s="239">
        <f>ROUND(E1583*P1583,2)</f>
        <v>0</v>
      </c>
      <c r="R1583" s="239"/>
      <c r="S1583" s="239" t="s">
        <v>374</v>
      </c>
      <c r="T1583" s="240" t="s">
        <v>1920</v>
      </c>
      <c r="U1583" s="222">
        <v>0</v>
      </c>
      <c r="V1583" s="222">
        <f>ROUND(E1583*U1583,2)</f>
        <v>0</v>
      </c>
      <c r="W1583" s="222"/>
      <c r="X1583" s="222" t="s">
        <v>376</v>
      </c>
      <c r="Y1583" s="213"/>
      <c r="Z1583" s="213"/>
      <c r="AA1583" s="213"/>
      <c r="AB1583" s="213"/>
      <c r="AC1583" s="213"/>
      <c r="AD1583" s="213"/>
      <c r="AE1583" s="213"/>
      <c r="AF1583" s="213"/>
      <c r="AG1583" s="213" t="s">
        <v>1493</v>
      </c>
      <c r="AH1583" s="213"/>
      <c r="AI1583" s="213"/>
      <c r="AJ1583" s="213"/>
      <c r="AK1583" s="213"/>
      <c r="AL1583" s="213"/>
      <c r="AM1583" s="213"/>
      <c r="AN1583" s="213"/>
      <c r="AO1583" s="213"/>
      <c r="AP1583" s="213"/>
      <c r="AQ1583" s="213"/>
      <c r="AR1583" s="213"/>
      <c r="AS1583" s="213"/>
      <c r="AT1583" s="213"/>
      <c r="AU1583" s="213"/>
      <c r="AV1583" s="213"/>
      <c r="AW1583" s="213"/>
      <c r="AX1583" s="213"/>
      <c r="AY1583" s="213"/>
      <c r="AZ1583" s="213"/>
      <c r="BA1583" s="213"/>
      <c r="BB1583" s="213"/>
      <c r="BC1583" s="213"/>
      <c r="BD1583" s="213"/>
      <c r="BE1583" s="213"/>
      <c r="BF1583" s="213"/>
      <c r="BG1583" s="213"/>
      <c r="BH1583" s="213"/>
    </row>
    <row r="1584" spans="1:60" outlineLevel="1" x14ac:dyDescent="0.2">
      <c r="A1584" s="220"/>
      <c r="B1584" s="221"/>
      <c r="C1584" s="261" t="s">
        <v>3306</v>
      </c>
      <c r="D1584" s="259"/>
      <c r="E1584" s="260"/>
      <c r="F1584" s="222"/>
      <c r="G1584" s="222"/>
      <c r="H1584" s="222"/>
      <c r="I1584" s="222"/>
      <c r="J1584" s="222"/>
      <c r="K1584" s="222"/>
      <c r="L1584" s="222"/>
      <c r="M1584" s="222"/>
      <c r="N1584" s="222"/>
      <c r="O1584" s="222"/>
      <c r="P1584" s="222"/>
      <c r="Q1584" s="222"/>
      <c r="R1584" s="222"/>
      <c r="S1584" s="222"/>
      <c r="T1584" s="222"/>
      <c r="U1584" s="222"/>
      <c r="V1584" s="222"/>
      <c r="W1584" s="222"/>
      <c r="X1584" s="222"/>
      <c r="Y1584" s="213"/>
      <c r="Z1584" s="213"/>
      <c r="AA1584" s="213"/>
      <c r="AB1584" s="213"/>
      <c r="AC1584" s="213"/>
      <c r="AD1584" s="213"/>
      <c r="AE1584" s="213"/>
      <c r="AF1584" s="213"/>
      <c r="AG1584" s="213" t="s">
        <v>532</v>
      </c>
      <c r="AH1584" s="213">
        <v>0</v>
      </c>
      <c r="AI1584" s="213"/>
      <c r="AJ1584" s="213"/>
      <c r="AK1584" s="213"/>
      <c r="AL1584" s="213"/>
      <c r="AM1584" s="213"/>
      <c r="AN1584" s="213"/>
      <c r="AO1584" s="213"/>
      <c r="AP1584" s="213"/>
      <c r="AQ1584" s="213"/>
      <c r="AR1584" s="213"/>
      <c r="AS1584" s="213"/>
      <c r="AT1584" s="213"/>
      <c r="AU1584" s="213"/>
      <c r="AV1584" s="213"/>
      <c r="AW1584" s="213"/>
      <c r="AX1584" s="213"/>
      <c r="AY1584" s="213"/>
      <c r="AZ1584" s="213"/>
      <c r="BA1584" s="213"/>
      <c r="BB1584" s="213"/>
      <c r="BC1584" s="213"/>
      <c r="BD1584" s="213"/>
      <c r="BE1584" s="213"/>
      <c r="BF1584" s="213"/>
      <c r="BG1584" s="213"/>
      <c r="BH1584" s="213"/>
    </row>
    <row r="1585" spans="1:60" outlineLevel="1" x14ac:dyDescent="0.2">
      <c r="A1585" s="220"/>
      <c r="B1585" s="221"/>
      <c r="C1585" s="261" t="s">
        <v>3311</v>
      </c>
      <c r="D1585" s="259"/>
      <c r="E1585" s="260">
        <v>34.700000000000003</v>
      </c>
      <c r="F1585" s="222"/>
      <c r="G1585" s="222"/>
      <c r="H1585" s="222"/>
      <c r="I1585" s="222"/>
      <c r="J1585" s="222"/>
      <c r="K1585" s="222"/>
      <c r="L1585" s="222"/>
      <c r="M1585" s="222"/>
      <c r="N1585" s="222"/>
      <c r="O1585" s="222"/>
      <c r="P1585" s="222"/>
      <c r="Q1585" s="222"/>
      <c r="R1585" s="222"/>
      <c r="S1585" s="222"/>
      <c r="T1585" s="222"/>
      <c r="U1585" s="222"/>
      <c r="V1585" s="222"/>
      <c r="W1585" s="222"/>
      <c r="X1585" s="222"/>
      <c r="Y1585" s="213"/>
      <c r="Z1585" s="213"/>
      <c r="AA1585" s="213"/>
      <c r="AB1585" s="213"/>
      <c r="AC1585" s="213"/>
      <c r="AD1585" s="213"/>
      <c r="AE1585" s="213"/>
      <c r="AF1585" s="213"/>
      <c r="AG1585" s="213" t="s">
        <v>532</v>
      </c>
      <c r="AH1585" s="213">
        <v>0</v>
      </c>
      <c r="AI1585" s="213"/>
      <c r="AJ1585" s="213"/>
      <c r="AK1585" s="213"/>
      <c r="AL1585" s="213"/>
      <c r="AM1585" s="213"/>
      <c r="AN1585" s="213"/>
      <c r="AO1585" s="213"/>
      <c r="AP1585" s="213"/>
      <c r="AQ1585" s="213"/>
      <c r="AR1585" s="213"/>
      <c r="AS1585" s="213"/>
      <c r="AT1585" s="213"/>
      <c r="AU1585" s="213"/>
      <c r="AV1585" s="213"/>
      <c r="AW1585" s="213"/>
      <c r="AX1585" s="213"/>
      <c r="AY1585" s="213"/>
      <c r="AZ1585" s="213"/>
      <c r="BA1585" s="213"/>
      <c r="BB1585" s="213"/>
      <c r="BC1585" s="213"/>
      <c r="BD1585" s="213"/>
      <c r="BE1585" s="213"/>
      <c r="BF1585" s="213"/>
      <c r="BG1585" s="213"/>
      <c r="BH1585" s="213"/>
    </row>
    <row r="1586" spans="1:60" x14ac:dyDescent="0.2">
      <c r="A1586" s="224" t="s">
        <v>368</v>
      </c>
      <c r="B1586" s="225" t="s">
        <v>321</v>
      </c>
      <c r="C1586" s="251" t="s">
        <v>322</v>
      </c>
      <c r="D1586" s="226"/>
      <c r="E1586" s="227"/>
      <c r="F1586" s="228"/>
      <c r="G1586" s="228">
        <f>SUMIF(AG1587:AG1589,"&lt;&gt;NOR",G1587:G1589)</f>
        <v>0</v>
      </c>
      <c r="H1586" s="228"/>
      <c r="I1586" s="228">
        <f>SUM(I1587:I1589)</f>
        <v>0</v>
      </c>
      <c r="J1586" s="228"/>
      <c r="K1586" s="228">
        <f>SUM(K1587:K1589)</f>
        <v>0</v>
      </c>
      <c r="L1586" s="228"/>
      <c r="M1586" s="228">
        <f>SUM(M1587:M1589)</f>
        <v>0</v>
      </c>
      <c r="N1586" s="228"/>
      <c r="O1586" s="228">
        <f>SUM(O1587:O1589)</f>
        <v>0</v>
      </c>
      <c r="P1586" s="228"/>
      <c r="Q1586" s="228">
        <f>SUM(Q1587:Q1589)</f>
        <v>0</v>
      </c>
      <c r="R1586" s="228"/>
      <c r="S1586" s="228"/>
      <c r="T1586" s="229"/>
      <c r="U1586" s="223"/>
      <c r="V1586" s="223">
        <f>SUM(V1587:V1589)</f>
        <v>0</v>
      </c>
      <c r="W1586" s="223"/>
      <c r="X1586" s="223"/>
      <c r="AG1586" t="s">
        <v>370</v>
      </c>
    </row>
    <row r="1587" spans="1:60" outlineLevel="1" x14ac:dyDescent="0.2">
      <c r="A1587" s="241">
        <v>393</v>
      </c>
      <c r="B1587" s="242" t="s">
        <v>3312</v>
      </c>
      <c r="C1587" s="252" t="s">
        <v>3313</v>
      </c>
      <c r="D1587" s="243" t="s">
        <v>901</v>
      </c>
      <c r="E1587" s="244">
        <v>1</v>
      </c>
      <c r="F1587" s="245"/>
      <c r="G1587" s="246">
        <f>ROUND(E1587*F1587,2)</f>
        <v>0</v>
      </c>
      <c r="H1587" s="245"/>
      <c r="I1587" s="246">
        <f>ROUND(E1587*H1587,2)</f>
        <v>0</v>
      </c>
      <c r="J1587" s="245"/>
      <c r="K1587" s="246">
        <f>ROUND(E1587*J1587,2)</f>
        <v>0</v>
      </c>
      <c r="L1587" s="246">
        <v>21</v>
      </c>
      <c r="M1587" s="246">
        <f>G1587*(1+L1587/100)</f>
        <v>0</v>
      </c>
      <c r="N1587" s="246">
        <v>0</v>
      </c>
      <c r="O1587" s="246">
        <f>ROUND(E1587*N1587,2)</f>
        <v>0</v>
      </c>
      <c r="P1587" s="246">
        <v>0</v>
      </c>
      <c r="Q1587" s="246">
        <f>ROUND(E1587*P1587,2)</f>
        <v>0</v>
      </c>
      <c r="R1587" s="246"/>
      <c r="S1587" s="246" t="s">
        <v>374</v>
      </c>
      <c r="T1587" s="247" t="s">
        <v>1920</v>
      </c>
      <c r="U1587" s="222">
        <v>0</v>
      </c>
      <c r="V1587" s="222">
        <f>ROUND(E1587*U1587,2)</f>
        <v>0</v>
      </c>
      <c r="W1587" s="222"/>
      <c r="X1587" s="222" t="s">
        <v>376</v>
      </c>
      <c r="Y1587" s="213"/>
      <c r="Z1587" s="213"/>
      <c r="AA1587" s="213"/>
      <c r="AB1587" s="213"/>
      <c r="AC1587" s="213"/>
      <c r="AD1587" s="213"/>
      <c r="AE1587" s="213"/>
      <c r="AF1587" s="213"/>
      <c r="AG1587" s="213" t="s">
        <v>1493</v>
      </c>
      <c r="AH1587" s="213"/>
      <c r="AI1587" s="213"/>
      <c r="AJ1587" s="213"/>
      <c r="AK1587" s="213"/>
      <c r="AL1587" s="213"/>
      <c r="AM1587" s="213"/>
      <c r="AN1587" s="213"/>
      <c r="AO1587" s="213"/>
      <c r="AP1587" s="213"/>
      <c r="AQ1587" s="213"/>
      <c r="AR1587" s="213"/>
      <c r="AS1587" s="213"/>
      <c r="AT1587" s="213"/>
      <c r="AU1587" s="213"/>
      <c r="AV1587" s="213"/>
      <c r="AW1587" s="213"/>
      <c r="AX1587" s="213"/>
      <c r="AY1587" s="213"/>
      <c r="AZ1587" s="213"/>
      <c r="BA1587" s="213"/>
      <c r="BB1587" s="213"/>
      <c r="BC1587" s="213"/>
      <c r="BD1587" s="213"/>
      <c r="BE1587" s="213"/>
      <c r="BF1587" s="213"/>
      <c r="BG1587" s="213"/>
      <c r="BH1587" s="213"/>
    </row>
    <row r="1588" spans="1:60" ht="22.5" outlineLevel="1" x14ac:dyDescent="0.2">
      <c r="A1588" s="241">
        <v>394</v>
      </c>
      <c r="B1588" s="242" t="s">
        <v>3314</v>
      </c>
      <c r="C1588" s="252" t="s">
        <v>3315</v>
      </c>
      <c r="D1588" s="243" t="s">
        <v>594</v>
      </c>
      <c r="E1588" s="244">
        <v>1</v>
      </c>
      <c r="F1588" s="245"/>
      <c r="G1588" s="246">
        <f>ROUND(E1588*F1588,2)</f>
        <v>0</v>
      </c>
      <c r="H1588" s="245"/>
      <c r="I1588" s="246">
        <f>ROUND(E1588*H1588,2)</f>
        <v>0</v>
      </c>
      <c r="J1588" s="245"/>
      <c r="K1588" s="246">
        <f>ROUND(E1588*J1588,2)</f>
        <v>0</v>
      </c>
      <c r="L1588" s="246">
        <v>21</v>
      </c>
      <c r="M1588" s="246">
        <f>G1588*(1+L1588/100)</f>
        <v>0</v>
      </c>
      <c r="N1588" s="246">
        <v>0</v>
      </c>
      <c r="O1588" s="246">
        <f>ROUND(E1588*N1588,2)</f>
        <v>0</v>
      </c>
      <c r="P1588" s="246">
        <v>0</v>
      </c>
      <c r="Q1588" s="246">
        <f>ROUND(E1588*P1588,2)</f>
        <v>0</v>
      </c>
      <c r="R1588" s="246"/>
      <c r="S1588" s="246" t="s">
        <v>374</v>
      </c>
      <c r="T1588" s="247" t="s">
        <v>1920</v>
      </c>
      <c r="U1588" s="222">
        <v>0</v>
      </c>
      <c r="V1588" s="222">
        <f>ROUND(E1588*U1588,2)</f>
        <v>0</v>
      </c>
      <c r="W1588" s="222"/>
      <c r="X1588" s="222" t="s">
        <v>376</v>
      </c>
      <c r="Y1588" s="213"/>
      <c r="Z1588" s="213"/>
      <c r="AA1588" s="213"/>
      <c r="AB1588" s="213"/>
      <c r="AC1588" s="213"/>
      <c r="AD1588" s="213"/>
      <c r="AE1588" s="213"/>
      <c r="AF1588" s="213"/>
      <c r="AG1588" s="213" t="s">
        <v>1493</v>
      </c>
      <c r="AH1588" s="213"/>
      <c r="AI1588" s="213"/>
      <c r="AJ1588" s="213"/>
      <c r="AK1588" s="213"/>
      <c r="AL1588" s="213"/>
      <c r="AM1588" s="213"/>
      <c r="AN1588" s="213"/>
      <c r="AO1588" s="213"/>
      <c r="AP1588" s="213"/>
      <c r="AQ1588" s="213"/>
      <c r="AR1588" s="213"/>
      <c r="AS1588" s="213"/>
      <c r="AT1588" s="213"/>
      <c r="AU1588" s="213"/>
      <c r="AV1588" s="213"/>
      <c r="AW1588" s="213"/>
      <c r="AX1588" s="213"/>
      <c r="AY1588" s="213"/>
      <c r="AZ1588" s="213"/>
      <c r="BA1588" s="213"/>
      <c r="BB1588" s="213"/>
      <c r="BC1588" s="213"/>
      <c r="BD1588" s="213"/>
      <c r="BE1588" s="213"/>
      <c r="BF1588" s="213"/>
      <c r="BG1588" s="213"/>
      <c r="BH1588" s="213"/>
    </row>
    <row r="1589" spans="1:60" ht="22.5" outlineLevel="1" x14ac:dyDescent="0.2">
      <c r="A1589" s="234">
        <v>395</v>
      </c>
      <c r="B1589" s="235" t="s">
        <v>3316</v>
      </c>
      <c r="C1589" s="253" t="s">
        <v>3317</v>
      </c>
      <c r="D1589" s="236" t="s">
        <v>594</v>
      </c>
      <c r="E1589" s="237">
        <v>1</v>
      </c>
      <c r="F1589" s="238"/>
      <c r="G1589" s="239">
        <f>ROUND(E1589*F1589,2)</f>
        <v>0</v>
      </c>
      <c r="H1589" s="238"/>
      <c r="I1589" s="239">
        <f>ROUND(E1589*H1589,2)</f>
        <v>0</v>
      </c>
      <c r="J1589" s="238"/>
      <c r="K1589" s="239">
        <f>ROUND(E1589*J1589,2)</f>
        <v>0</v>
      </c>
      <c r="L1589" s="239">
        <v>21</v>
      </c>
      <c r="M1589" s="239">
        <f>G1589*(1+L1589/100)</f>
        <v>0</v>
      </c>
      <c r="N1589" s="239">
        <v>0</v>
      </c>
      <c r="O1589" s="239">
        <f>ROUND(E1589*N1589,2)</f>
        <v>0</v>
      </c>
      <c r="P1589" s="239">
        <v>0</v>
      </c>
      <c r="Q1589" s="239">
        <f>ROUND(E1589*P1589,2)</f>
        <v>0</v>
      </c>
      <c r="R1589" s="239"/>
      <c r="S1589" s="239" t="s">
        <v>374</v>
      </c>
      <c r="T1589" s="240" t="s">
        <v>1920</v>
      </c>
      <c r="U1589" s="222">
        <v>0</v>
      </c>
      <c r="V1589" s="222">
        <f>ROUND(E1589*U1589,2)</f>
        <v>0</v>
      </c>
      <c r="W1589" s="222"/>
      <c r="X1589" s="222" t="s">
        <v>376</v>
      </c>
      <c r="Y1589" s="213"/>
      <c r="Z1589" s="213"/>
      <c r="AA1589" s="213"/>
      <c r="AB1589" s="213"/>
      <c r="AC1589" s="213"/>
      <c r="AD1589" s="213"/>
      <c r="AE1589" s="213"/>
      <c r="AF1589" s="213"/>
      <c r="AG1589" s="213" t="s">
        <v>1493</v>
      </c>
      <c r="AH1589" s="213"/>
      <c r="AI1589" s="213"/>
      <c r="AJ1589" s="213"/>
      <c r="AK1589" s="213"/>
      <c r="AL1589" s="213"/>
      <c r="AM1589" s="213"/>
      <c r="AN1589" s="213"/>
      <c r="AO1589" s="213"/>
      <c r="AP1589" s="213"/>
      <c r="AQ1589" s="213"/>
      <c r="AR1589" s="213"/>
      <c r="AS1589" s="213"/>
      <c r="AT1589" s="213"/>
      <c r="AU1589" s="213"/>
      <c r="AV1589" s="213"/>
      <c r="AW1589" s="213"/>
      <c r="AX1589" s="213"/>
      <c r="AY1589" s="213"/>
      <c r="AZ1589" s="213"/>
      <c r="BA1589" s="213"/>
      <c r="BB1589" s="213"/>
      <c r="BC1589" s="213"/>
      <c r="BD1589" s="213"/>
      <c r="BE1589" s="213"/>
      <c r="BF1589" s="213"/>
      <c r="BG1589" s="213"/>
      <c r="BH1589" s="213"/>
    </row>
    <row r="1590" spans="1:60" x14ac:dyDescent="0.2">
      <c r="A1590" s="3"/>
      <c r="B1590" s="4"/>
      <c r="C1590" s="256"/>
      <c r="D1590" s="6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AE1590">
        <v>15</v>
      </c>
      <c r="AF1590">
        <v>21</v>
      </c>
      <c r="AG1590" t="s">
        <v>355</v>
      </c>
    </row>
    <row r="1591" spans="1:60" x14ac:dyDescent="0.2">
      <c r="A1591" s="216"/>
      <c r="B1591" s="217" t="s">
        <v>29</v>
      </c>
      <c r="C1591" s="257"/>
      <c r="D1591" s="218"/>
      <c r="E1591" s="219"/>
      <c r="F1591" s="219"/>
      <c r="G1591" s="250">
        <f>G8+G53+G68+G148+G171+G332+G510+G535+G544+G614+G626+G698+G703+G782+G799+G805+G844+G895+G1134+G1248+G1276+G1282+G1311+G1334+G1338+G1341+G1352+G1556+G1559+G1561+G1564+G1567+G1573+G1575+G1586</f>
        <v>0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AE1591">
        <f>SUMIF(L7:L1589,AE1590,G7:G1589)</f>
        <v>0</v>
      </c>
      <c r="AF1591">
        <f>SUMIF(L7:L1589,AF1590,G7:G1589)</f>
        <v>0</v>
      </c>
      <c r="AG1591" t="s">
        <v>524</v>
      </c>
    </row>
    <row r="1592" spans="1:60" x14ac:dyDescent="0.2">
      <c r="C1592" s="258"/>
      <c r="D1592" s="10"/>
      <c r="AG1592" t="s">
        <v>525</v>
      </c>
    </row>
    <row r="1593" spans="1:60" x14ac:dyDescent="0.2">
      <c r="D1593" s="10"/>
    </row>
    <row r="1594" spans="1:60" x14ac:dyDescent="0.2">
      <c r="D1594" s="10"/>
    </row>
    <row r="1595" spans="1:60" x14ac:dyDescent="0.2">
      <c r="D1595" s="10"/>
    </row>
    <row r="1596" spans="1:60" x14ac:dyDescent="0.2">
      <c r="D1596" s="10"/>
    </row>
    <row r="1597" spans="1:60" x14ac:dyDescent="0.2">
      <c r="D1597" s="10"/>
    </row>
    <row r="1598" spans="1:60" x14ac:dyDescent="0.2">
      <c r="D1598" s="10"/>
    </row>
    <row r="1599" spans="1:60" x14ac:dyDescent="0.2">
      <c r="D1599" s="10"/>
    </row>
    <row r="1600" spans="1:60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ktZ7or3Ps5hlUbYiyC406gZAkAVGHN1L1uuEu27o7Sog7pmEUsnnOVMnCJgJ/tviTgh4pfkqLnXV8DqQ/PEAw==" saltValue="RWPsqiSnCzoudTB5H8NNVg==" spinCount="100000" sheet="1"/>
  <mergeCells count="15">
    <mergeCell ref="C1353:G1353"/>
    <mergeCell ref="C1563:G1563"/>
    <mergeCell ref="C1576:G1576"/>
    <mergeCell ref="C553:G553"/>
    <mergeCell ref="C554:G554"/>
    <mergeCell ref="C801:G801"/>
    <mergeCell ref="C1161:G1161"/>
    <mergeCell ref="C1168:G1168"/>
    <mergeCell ref="C1175:G1175"/>
    <mergeCell ref="A1:G1"/>
    <mergeCell ref="C2:G2"/>
    <mergeCell ref="C3:G3"/>
    <mergeCell ref="C4:G4"/>
    <mergeCell ref="C356:G356"/>
    <mergeCell ref="C357:G3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A8EB-D3FD-46E2-B55F-E61E86B5CF7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81</v>
      </c>
      <c r="C4" s="205" t="s">
        <v>82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313</v>
      </c>
      <c r="C8" s="251" t="s">
        <v>314</v>
      </c>
      <c r="D8" s="226"/>
      <c r="E8" s="227"/>
      <c r="F8" s="228"/>
      <c r="G8" s="228">
        <f>SUMIF(AG9:AG28,"&lt;&gt;NOR",G9:G28)</f>
        <v>0</v>
      </c>
      <c r="H8" s="228"/>
      <c r="I8" s="228">
        <f>SUM(I9:I28)</f>
        <v>0</v>
      </c>
      <c r="J8" s="228"/>
      <c r="K8" s="228">
        <f>SUM(K9:K28)</f>
        <v>0</v>
      </c>
      <c r="L8" s="228"/>
      <c r="M8" s="228">
        <f>SUM(M9:M28)</f>
        <v>0</v>
      </c>
      <c r="N8" s="228"/>
      <c r="O8" s="228">
        <f>SUM(O9:O28)</f>
        <v>0</v>
      </c>
      <c r="P8" s="228"/>
      <c r="Q8" s="228">
        <f>SUM(Q9:Q28)</f>
        <v>0</v>
      </c>
      <c r="R8" s="228"/>
      <c r="S8" s="228"/>
      <c r="T8" s="229"/>
      <c r="U8" s="223"/>
      <c r="V8" s="223">
        <f>SUM(V9:V28)</f>
        <v>0</v>
      </c>
      <c r="W8" s="223"/>
      <c r="X8" s="223"/>
      <c r="AG8" t="s">
        <v>370</v>
      </c>
    </row>
    <row r="9" spans="1:60" outlineLevel="1" x14ac:dyDescent="0.2">
      <c r="A9" s="234">
        <v>1</v>
      </c>
      <c r="B9" s="235" t="s">
        <v>2774</v>
      </c>
      <c r="C9" s="253" t="s">
        <v>3318</v>
      </c>
      <c r="D9" s="236" t="s">
        <v>594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561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1696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3319</v>
      </c>
      <c r="D11" s="259"/>
      <c r="E11" s="260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61" t="s">
        <v>3320</v>
      </c>
      <c r="D12" s="259"/>
      <c r="E12" s="260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532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3321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3322</v>
      </c>
      <c r="D14" s="259"/>
      <c r="E14" s="260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61" t="s">
        <v>3323</v>
      </c>
      <c r="D15" s="259"/>
      <c r="E15" s="260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532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3324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3325</v>
      </c>
      <c r="D17" s="259"/>
      <c r="E17" s="260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61" t="s">
        <v>244</v>
      </c>
      <c r="D18" s="259"/>
      <c r="E18" s="260">
        <v>1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532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4">
        <v>2</v>
      </c>
      <c r="B19" s="235" t="s">
        <v>2776</v>
      </c>
      <c r="C19" s="253" t="s">
        <v>3326</v>
      </c>
      <c r="D19" s="236" t="s">
        <v>594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561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1696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3319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3320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3321</v>
      </c>
      <c r="D23" s="259"/>
      <c r="E23" s="260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1" t="s">
        <v>3322</v>
      </c>
      <c r="D24" s="259"/>
      <c r="E24" s="260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532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3323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3324</v>
      </c>
      <c r="D26" s="259"/>
      <c r="E26" s="260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61" t="s">
        <v>3325</v>
      </c>
      <c r="D27" s="259"/>
      <c r="E27" s="260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3"/>
      <c r="Z27" s="213"/>
      <c r="AA27" s="213"/>
      <c r="AB27" s="213"/>
      <c r="AC27" s="213"/>
      <c r="AD27" s="213"/>
      <c r="AE27" s="213"/>
      <c r="AF27" s="213"/>
      <c r="AG27" s="213" t="s">
        <v>532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244</v>
      </c>
      <c r="D28" s="259"/>
      <c r="E28" s="260">
        <v>1</v>
      </c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3"/>
      <c r="B29" s="4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355</v>
      </c>
    </row>
    <row r="30" spans="1:60" x14ac:dyDescent="0.2">
      <c r="A30" s="216"/>
      <c r="B30" s="217" t="s">
        <v>29</v>
      </c>
      <c r="C30" s="257"/>
      <c r="D30" s="218"/>
      <c r="E30" s="219"/>
      <c r="F30" s="219"/>
      <c r="G30" s="250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524</v>
      </c>
    </row>
    <row r="31" spans="1:60" x14ac:dyDescent="0.2">
      <c r="C31" s="258"/>
      <c r="D31" s="10"/>
      <c r="AG31" t="s">
        <v>525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TR1n67Ry3RNSdbs9cuSJcSh0JJJj9BQjYz/7cVvzJbSXFytQPkGNVi1a9ApBPcONhhXlQIGWZixAxaEzCUnAg==" saltValue="+kjRL3v8PQee6jsXpIHsG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9BA1-DA61-4A8D-A5DC-17A5AF9287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83</v>
      </c>
      <c r="C4" s="205" t="s">
        <v>84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SUMIF(AG9:AG19,"&lt;&gt;NOR",G9:G19)</f>
        <v>0</v>
      </c>
      <c r="H8" s="228"/>
      <c r="I8" s="228">
        <f>SUM(I9:I19)</f>
        <v>0</v>
      </c>
      <c r="J8" s="228"/>
      <c r="K8" s="228">
        <f>SUM(K9:K19)</f>
        <v>0</v>
      </c>
      <c r="L8" s="228"/>
      <c r="M8" s="228">
        <f>SUM(M9:M19)</f>
        <v>0</v>
      </c>
      <c r="N8" s="228"/>
      <c r="O8" s="228">
        <f>SUM(O9:O19)</f>
        <v>0</v>
      </c>
      <c r="P8" s="228"/>
      <c r="Q8" s="228">
        <f>SUM(Q9:Q19)</f>
        <v>0</v>
      </c>
      <c r="R8" s="228"/>
      <c r="S8" s="228"/>
      <c r="T8" s="229"/>
      <c r="U8" s="223"/>
      <c r="V8" s="223">
        <f>SUM(V9:V19)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1217</v>
      </c>
      <c r="D9" s="243" t="s">
        <v>530</v>
      </c>
      <c r="E9" s="244">
        <v>72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1220</v>
      </c>
      <c r="D10" s="243" t="s">
        <v>530</v>
      </c>
      <c r="E10" s="244">
        <v>241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1229</v>
      </c>
      <c r="D11" s="243" t="s">
        <v>901</v>
      </c>
      <c r="E11" s="244">
        <v>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1230</v>
      </c>
      <c r="D12" s="243" t="s">
        <v>901</v>
      </c>
      <c r="E12" s="244">
        <v>5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5</v>
      </c>
      <c r="B13" s="242" t="s">
        <v>384</v>
      </c>
      <c r="C13" s="252" t="s">
        <v>1234</v>
      </c>
      <c r="D13" s="243" t="s">
        <v>901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1237</v>
      </c>
      <c r="D14" s="243" t="s">
        <v>901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1238</v>
      </c>
      <c r="D15" s="243" t="s">
        <v>901</v>
      </c>
      <c r="E15" s="244">
        <v>12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1239</v>
      </c>
      <c r="D16" s="243" t="s">
        <v>1240</v>
      </c>
      <c r="E16" s="244">
        <v>12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1257</v>
      </c>
      <c r="D17" s="243" t="s">
        <v>901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1258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1259</v>
      </c>
      <c r="D19" s="243" t="s">
        <v>1260</v>
      </c>
      <c r="E19" s="244">
        <v>10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4" t="s">
        <v>368</v>
      </c>
      <c r="B20" s="225" t="s">
        <v>145</v>
      </c>
      <c r="C20" s="251" t="s">
        <v>369</v>
      </c>
      <c r="D20" s="226"/>
      <c r="E20" s="227"/>
      <c r="F20" s="228"/>
      <c r="G20" s="228">
        <f>SUMIF(AG21:AG24,"&lt;&gt;NOR",G21:G24)</f>
        <v>0</v>
      </c>
      <c r="H20" s="228"/>
      <c r="I20" s="228">
        <f>SUM(I21:I24)</f>
        <v>0</v>
      </c>
      <c r="J20" s="228"/>
      <c r="K20" s="228">
        <f>SUM(K21:K24)</f>
        <v>0</v>
      </c>
      <c r="L20" s="228"/>
      <c r="M20" s="228">
        <f>SUM(M21:M24)</f>
        <v>0</v>
      </c>
      <c r="N20" s="228"/>
      <c r="O20" s="228">
        <f>SUM(O21:O24)</f>
        <v>0</v>
      </c>
      <c r="P20" s="228"/>
      <c r="Q20" s="228">
        <f>SUM(Q21:Q24)</f>
        <v>0</v>
      </c>
      <c r="R20" s="228"/>
      <c r="S20" s="228"/>
      <c r="T20" s="229"/>
      <c r="U20" s="223"/>
      <c r="V20" s="223">
        <f>SUM(V21:V24)</f>
        <v>0</v>
      </c>
      <c r="W20" s="223"/>
      <c r="X20" s="223"/>
      <c r="AG20" t="s">
        <v>370</v>
      </c>
    </row>
    <row r="21" spans="1:60" ht="33.75" outlineLevel="1" x14ac:dyDescent="0.2">
      <c r="A21" s="234">
        <v>12</v>
      </c>
      <c r="B21" s="235" t="s">
        <v>409</v>
      </c>
      <c r="C21" s="253" t="s">
        <v>3327</v>
      </c>
      <c r="D21" s="236" t="s">
        <v>901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374</v>
      </c>
      <c r="T21" s="240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4" t="s">
        <v>3328</v>
      </c>
      <c r="D22" s="248"/>
      <c r="E22" s="248"/>
      <c r="F22" s="248"/>
      <c r="G22" s="248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392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13</v>
      </c>
      <c r="B23" s="242" t="s">
        <v>411</v>
      </c>
      <c r="C23" s="252" t="s">
        <v>3329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14</v>
      </c>
      <c r="B24" s="242" t="s">
        <v>413</v>
      </c>
      <c r="C24" s="252" t="s">
        <v>1258</v>
      </c>
      <c r="D24" s="243" t="s">
        <v>901</v>
      </c>
      <c r="E24" s="244">
        <v>1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4" t="s">
        <v>368</v>
      </c>
      <c r="B25" s="225" t="s">
        <v>215</v>
      </c>
      <c r="C25" s="251" t="s">
        <v>369</v>
      </c>
      <c r="D25" s="226"/>
      <c r="E25" s="227"/>
      <c r="F25" s="228"/>
      <c r="G25" s="228">
        <f>SUMIF(AG26:AG26,"&lt;&gt;NOR",G26:G26)</f>
        <v>0</v>
      </c>
      <c r="H25" s="228"/>
      <c r="I25" s="228">
        <f>SUM(I26:I26)</f>
        <v>0</v>
      </c>
      <c r="J25" s="228"/>
      <c r="K25" s="228">
        <f>SUM(K26:K26)</f>
        <v>0</v>
      </c>
      <c r="L25" s="228"/>
      <c r="M25" s="228">
        <f>SUM(M26:M26)</f>
        <v>0</v>
      </c>
      <c r="N25" s="228"/>
      <c r="O25" s="228">
        <f>SUM(O26:O26)</f>
        <v>0</v>
      </c>
      <c r="P25" s="228"/>
      <c r="Q25" s="228">
        <f>SUM(Q26:Q26)</f>
        <v>0</v>
      </c>
      <c r="R25" s="228"/>
      <c r="S25" s="228"/>
      <c r="T25" s="229"/>
      <c r="U25" s="223"/>
      <c r="V25" s="223">
        <f>SUM(V26:V26)</f>
        <v>0</v>
      </c>
      <c r="W25" s="223"/>
      <c r="X25" s="223"/>
      <c r="AG25" t="s">
        <v>370</v>
      </c>
    </row>
    <row r="26" spans="1:60" outlineLevel="1" x14ac:dyDescent="0.2">
      <c r="A26" s="241">
        <v>15</v>
      </c>
      <c r="B26" s="242" t="s">
        <v>415</v>
      </c>
      <c r="C26" s="252" t="s">
        <v>1283</v>
      </c>
      <c r="D26" s="243" t="s">
        <v>901</v>
      </c>
      <c r="E26" s="244">
        <v>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4" t="s">
        <v>368</v>
      </c>
      <c r="B27" s="225" t="s">
        <v>232</v>
      </c>
      <c r="C27" s="251" t="s">
        <v>369</v>
      </c>
      <c r="D27" s="226"/>
      <c r="E27" s="227"/>
      <c r="F27" s="228"/>
      <c r="G27" s="228">
        <f>SUMIF(AG28:AG31,"&lt;&gt;NOR",G28:G31)</f>
        <v>0</v>
      </c>
      <c r="H27" s="228"/>
      <c r="I27" s="228">
        <f>SUM(I28:I31)</f>
        <v>0</v>
      </c>
      <c r="J27" s="228"/>
      <c r="K27" s="228">
        <f>SUM(K28:K31)</f>
        <v>0</v>
      </c>
      <c r="L27" s="228"/>
      <c r="M27" s="228">
        <f>SUM(M28:M31)</f>
        <v>0</v>
      </c>
      <c r="N27" s="228"/>
      <c r="O27" s="228">
        <f>SUM(O28:O31)</f>
        <v>0</v>
      </c>
      <c r="P27" s="228"/>
      <c r="Q27" s="228">
        <f>SUM(Q28:Q31)</f>
        <v>0</v>
      </c>
      <c r="R27" s="228"/>
      <c r="S27" s="228"/>
      <c r="T27" s="229"/>
      <c r="U27" s="223"/>
      <c r="V27" s="223">
        <f>SUM(V28:V31)</f>
        <v>0</v>
      </c>
      <c r="W27" s="223"/>
      <c r="X27" s="223"/>
      <c r="AG27" t="s">
        <v>370</v>
      </c>
    </row>
    <row r="28" spans="1:60" outlineLevel="1" x14ac:dyDescent="0.2">
      <c r="A28" s="241">
        <v>16</v>
      </c>
      <c r="B28" s="242" t="s">
        <v>417</v>
      </c>
      <c r="C28" s="252" t="s">
        <v>1284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17</v>
      </c>
      <c r="B29" s="242" t="s">
        <v>419</v>
      </c>
      <c r="C29" s="252" t="s">
        <v>1285</v>
      </c>
      <c r="D29" s="243" t="s">
        <v>901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18</v>
      </c>
      <c r="B30" s="242" t="s">
        <v>421</v>
      </c>
      <c r="C30" s="252" t="s">
        <v>1286</v>
      </c>
      <c r="D30" s="243" t="s">
        <v>0</v>
      </c>
      <c r="E30" s="244">
        <v>0.05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19</v>
      </c>
      <c r="B31" s="235" t="s">
        <v>423</v>
      </c>
      <c r="C31" s="253" t="s">
        <v>1287</v>
      </c>
      <c r="D31" s="236" t="s">
        <v>0</v>
      </c>
      <c r="E31" s="237">
        <v>0.03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374</v>
      </c>
      <c r="T31" s="240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x14ac:dyDescent="0.2">
      <c r="A32" s="3"/>
      <c r="B32" s="4"/>
      <c r="C32" s="25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v>15</v>
      </c>
      <c r="AF32">
        <v>21</v>
      </c>
      <c r="AG32" t="s">
        <v>355</v>
      </c>
    </row>
    <row r="33" spans="1:33" x14ac:dyDescent="0.2">
      <c r="A33" s="216"/>
      <c r="B33" s="217" t="s">
        <v>29</v>
      </c>
      <c r="C33" s="257"/>
      <c r="D33" s="218"/>
      <c r="E33" s="219"/>
      <c r="F33" s="219"/>
      <c r="G33" s="250">
        <f>G8+G20+G25+G27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f>SUMIF(L7:L31,AE32,G7:G31)</f>
        <v>0</v>
      </c>
      <c r="AF33">
        <f>SUMIF(L7:L31,AF32,G7:G31)</f>
        <v>0</v>
      </c>
      <c r="AG33" t="s">
        <v>524</v>
      </c>
    </row>
    <row r="34" spans="1:33" x14ac:dyDescent="0.2">
      <c r="C34" s="258"/>
      <c r="D34" s="10"/>
      <c r="AG34" t="s">
        <v>525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oFjtLsLzv0nZso4rOrCC4BQ6qxCw9mt6TvbXShcr74mqBuoi6pKuwS4dtQ1RIwoqnBJmtywcPmg4NaqofmmzQ==" saltValue="1AY0LfMipK/H6gX+yiTPVA==" spinCount="100000" sheet="1"/>
  <mergeCells count="5"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5409-7065-4863-AC08-59A8E36D90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85</v>
      </c>
      <c r="C4" s="205" t="s">
        <v>86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371</v>
      </c>
      <c r="C9" s="253" t="s">
        <v>1295</v>
      </c>
      <c r="D9" s="236" t="s">
        <v>901</v>
      </c>
      <c r="E9" s="237">
        <v>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1296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5" t="s">
        <v>1297</v>
      </c>
      <c r="D11" s="249"/>
      <c r="E11" s="249"/>
      <c r="F11" s="249"/>
      <c r="G11" s="249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392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5" t="s">
        <v>1298</v>
      </c>
      <c r="D12" s="249"/>
      <c r="E12" s="249"/>
      <c r="F12" s="249"/>
      <c r="G12" s="249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392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5" t="s">
        <v>1299</v>
      </c>
      <c r="D13" s="249"/>
      <c r="E13" s="249"/>
      <c r="F13" s="249"/>
      <c r="G13" s="24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392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5" t="s">
        <v>1300</v>
      </c>
      <c r="D14" s="249"/>
      <c r="E14" s="249"/>
      <c r="F14" s="249"/>
      <c r="G14" s="249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392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5" t="s">
        <v>1301</v>
      </c>
      <c r="D15" s="249"/>
      <c r="E15" s="249"/>
      <c r="F15" s="249"/>
      <c r="G15" s="249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5" t="s">
        <v>1302</v>
      </c>
      <c r="D16" s="249"/>
      <c r="E16" s="249"/>
      <c r="F16" s="249"/>
      <c r="G16" s="24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2</v>
      </c>
      <c r="B17" s="242" t="s">
        <v>378</v>
      </c>
      <c r="C17" s="252" t="s">
        <v>1303</v>
      </c>
      <c r="D17" s="243" t="s">
        <v>901</v>
      </c>
      <c r="E17" s="244">
        <v>3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3</v>
      </c>
      <c r="B18" s="242" t="s">
        <v>380</v>
      </c>
      <c r="C18" s="252" t="s">
        <v>1316</v>
      </c>
      <c r="D18" s="243" t="s">
        <v>901</v>
      </c>
      <c r="E18" s="244">
        <v>3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4</v>
      </c>
      <c r="B19" s="242" t="s">
        <v>382</v>
      </c>
      <c r="C19" s="252" t="s">
        <v>1317</v>
      </c>
      <c r="D19" s="243" t="s">
        <v>901</v>
      </c>
      <c r="E19" s="244">
        <v>3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5</v>
      </c>
      <c r="B20" s="242" t="s">
        <v>384</v>
      </c>
      <c r="C20" s="252" t="s">
        <v>1318</v>
      </c>
      <c r="D20" s="243" t="s">
        <v>901</v>
      </c>
      <c r="E20" s="244">
        <v>3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6</v>
      </c>
      <c r="B21" s="242" t="s">
        <v>386</v>
      </c>
      <c r="C21" s="252" t="s">
        <v>1319</v>
      </c>
      <c r="D21" s="243" t="s">
        <v>901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7</v>
      </c>
      <c r="B22" s="242" t="s">
        <v>388</v>
      </c>
      <c r="C22" s="252" t="s">
        <v>1320</v>
      </c>
      <c r="D22" s="243" t="s">
        <v>901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8</v>
      </c>
      <c r="B23" s="242" t="s">
        <v>396</v>
      </c>
      <c r="C23" s="252" t="s">
        <v>1258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9</v>
      </c>
      <c r="B24" s="242" t="s">
        <v>398</v>
      </c>
      <c r="C24" s="252" t="s">
        <v>1259</v>
      </c>
      <c r="D24" s="243" t="s">
        <v>1260</v>
      </c>
      <c r="E24" s="244">
        <v>8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10</v>
      </c>
      <c r="B25" s="242" t="s">
        <v>404</v>
      </c>
      <c r="C25" s="252" t="s">
        <v>1321</v>
      </c>
      <c r="D25" s="243" t="s">
        <v>1322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4" t="s">
        <v>368</v>
      </c>
      <c r="B26" s="225" t="s">
        <v>284</v>
      </c>
      <c r="C26" s="251" t="s">
        <v>369</v>
      </c>
      <c r="D26" s="226"/>
      <c r="E26" s="227"/>
      <c r="F26" s="228"/>
      <c r="G26" s="228">
        <f>SUMIF(AG27:AG30,"&lt;&gt;NOR",G27:G30)</f>
        <v>0</v>
      </c>
      <c r="H26" s="228"/>
      <c r="I26" s="228">
        <f>SUM(I27:I30)</f>
        <v>0</v>
      </c>
      <c r="J26" s="228"/>
      <c r="K26" s="228">
        <f>SUM(K27:K30)</f>
        <v>0</v>
      </c>
      <c r="L26" s="228"/>
      <c r="M26" s="228">
        <f>SUM(M27:M30)</f>
        <v>0</v>
      </c>
      <c r="N26" s="228"/>
      <c r="O26" s="228">
        <f>SUM(O27:O30)</f>
        <v>0</v>
      </c>
      <c r="P26" s="228"/>
      <c r="Q26" s="228">
        <f>SUM(Q27:Q30)</f>
        <v>0</v>
      </c>
      <c r="R26" s="228"/>
      <c r="S26" s="228"/>
      <c r="T26" s="229"/>
      <c r="U26" s="223"/>
      <c r="V26" s="223">
        <f>SUM(V27:V30)</f>
        <v>0</v>
      </c>
      <c r="W26" s="223"/>
      <c r="X26" s="223"/>
      <c r="AG26" t="s">
        <v>370</v>
      </c>
    </row>
    <row r="27" spans="1:60" outlineLevel="1" x14ac:dyDescent="0.2">
      <c r="A27" s="241">
        <v>11</v>
      </c>
      <c r="B27" s="242" t="s">
        <v>407</v>
      </c>
      <c r="C27" s="252" t="s">
        <v>1284</v>
      </c>
      <c r="D27" s="243" t="s">
        <v>901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12</v>
      </c>
      <c r="B28" s="242" t="s">
        <v>409</v>
      </c>
      <c r="C28" s="252" t="s">
        <v>1285</v>
      </c>
      <c r="D28" s="243" t="s">
        <v>901</v>
      </c>
      <c r="E28" s="244">
        <v>1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13</v>
      </c>
      <c r="B29" s="242" t="s">
        <v>411</v>
      </c>
      <c r="C29" s="252" t="s">
        <v>1286</v>
      </c>
      <c r="D29" s="243" t="s">
        <v>0</v>
      </c>
      <c r="E29" s="244">
        <v>0.05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4">
        <v>14</v>
      </c>
      <c r="B30" s="235" t="s">
        <v>413</v>
      </c>
      <c r="C30" s="253" t="s">
        <v>1287</v>
      </c>
      <c r="D30" s="236" t="s">
        <v>0</v>
      </c>
      <c r="E30" s="237">
        <v>0.03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374</v>
      </c>
      <c r="T30" s="240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3"/>
      <c r="B31" s="4"/>
      <c r="C31" s="25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355</v>
      </c>
    </row>
    <row r="32" spans="1:60" x14ac:dyDescent="0.2">
      <c r="A32" s="216"/>
      <c r="B32" s="217" t="s">
        <v>29</v>
      </c>
      <c r="C32" s="257"/>
      <c r="D32" s="218"/>
      <c r="E32" s="219"/>
      <c r="F32" s="219"/>
      <c r="G32" s="250">
        <f>G8+G26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524</v>
      </c>
    </row>
    <row r="33" spans="3:33" x14ac:dyDescent="0.2">
      <c r="C33" s="258"/>
      <c r="D33" s="10"/>
      <c r="AG33" t="s">
        <v>525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ojLA7PPjIdSfvKdIMyToCvinfNQsxzxKgjlugzTRcQy/h9+9FgHuzRhxbHWDgptXLvY/vHib8ZpOkgmJvxCDA==" saltValue="GJlzZO4EdGj+fMfMn/OjwQ==" spinCount="100000" sheet="1"/>
  <mergeCells count="11">
    <mergeCell ref="C12:G12"/>
    <mergeCell ref="C13:G13"/>
    <mergeCell ref="C14:G14"/>
    <mergeCell ref="C15:G15"/>
    <mergeCell ref="C16:G1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3579-668A-43CA-87D1-86DDE7C9379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87</v>
      </c>
      <c r="C4" s="205" t="s">
        <v>88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282</v>
      </c>
      <c r="C8" s="251" t="s">
        <v>369</v>
      </c>
      <c r="D8" s="226"/>
      <c r="E8" s="227"/>
      <c r="F8" s="228"/>
      <c r="G8" s="228">
        <f>SUMIF(AG9:AG20,"&lt;&gt;NOR",G9:G20)</f>
        <v>0</v>
      </c>
      <c r="H8" s="228"/>
      <c r="I8" s="228">
        <f>SUM(I9:I20)</f>
        <v>0</v>
      </c>
      <c r="J8" s="228"/>
      <c r="K8" s="228">
        <f>SUM(K9:K20)</f>
        <v>0</v>
      </c>
      <c r="L8" s="228"/>
      <c r="M8" s="228">
        <f>SUM(M9:M20)</f>
        <v>0</v>
      </c>
      <c r="N8" s="228"/>
      <c r="O8" s="228">
        <f>SUM(O9:O20)</f>
        <v>0</v>
      </c>
      <c r="P8" s="228"/>
      <c r="Q8" s="228">
        <f>SUM(Q9:Q20)</f>
        <v>0</v>
      </c>
      <c r="R8" s="228"/>
      <c r="S8" s="228"/>
      <c r="T8" s="229"/>
      <c r="U8" s="223"/>
      <c r="V8" s="223">
        <f>SUM(V9:V20)</f>
        <v>0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1346</v>
      </c>
      <c r="D9" s="243" t="s">
        <v>901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1347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1348</v>
      </c>
      <c r="D11" s="243" t="s">
        <v>901</v>
      </c>
      <c r="E11" s="244">
        <v>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3330</v>
      </c>
      <c r="D12" s="243" t="s">
        <v>901</v>
      </c>
      <c r="E12" s="244">
        <v>3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3331</v>
      </c>
      <c r="D13" s="243" t="s">
        <v>901</v>
      </c>
      <c r="E13" s="244">
        <v>3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3332</v>
      </c>
      <c r="D14" s="243" t="s">
        <v>901</v>
      </c>
      <c r="E14" s="244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3333</v>
      </c>
      <c r="D15" s="243" t="s">
        <v>901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1368</v>
      </c>
      <c r="D16" s="243" t="s">
        <v>530</v>
      </c>
      <c r="E16" s="244">
        <v>100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1369</v>
      </c>
      <c r="D17" s="243" t="s">
        <v>530</v>
      </c>
      <c r="E17" s="244">
        <v>100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1257</v>
      </c>
      <c r="D18" s="243" t="s">
        <v>901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1258</v>
      </c>
      <c r="D19" s="243" t="s">
        <v>901</v>
      </c>
      <c r="E19" s="244">
        <v>1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409</v>
      </c>
      <c r="C20" s="252" t="s">
        <v>1259</v>
      </c>
      <c r="D20" s="243" t="s">
        <v>1260</v>
      </c>
      <c r="E20" s="244">
        <v>4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x14ac:dyDescent="0.2">
      <c r="A21" s="224" t="s">
        <v>368</v>
      </c>
      <c r="B21" s="225" t="s">
        <v>284</v>
      </c>
      <c r="C21" s="251" t="s">
        <v>369</v>
      </c>
      <c r="D21" s="226"/>
      <c r="E21" s="227"/>
      <c r="F21" s="228"/>
      <c r="G21" s="228">
        <f>SUMIF(AG22:AG25,"&lt;&gt;NOR",G22:G25)</f>
        <v>0</v>
      </c>
      <c r="H21" s="228"/>
      <c r="I21" s="228">
        <f>SUM(I22:I25)</f>
        <v>0</v>
      </c>
      <c r="J21" s="228"/>
      <c r="K21" s="228">
        <f>SUM(K22:K25)</f>
        <v>0</v>
      </c>
      <c r="L21" s="228"/>
      <c r="M21" s="228">
        <f>SUM(M22:M25)</f>
        <v>0</v>
      </c>
      <c r="N21" s="228"/>
      <c r="O21" s="228">
        <f>SUM(O22:O25)</f>
        <v>0</v>
      </c>
      <c r="P21" s="228"/>
      <c r="Q21" s="228">
        <f>SUM(Q22:Q25)</f>
        <v>0</v>
      </c>
      <c r="R21" s="228"/>
      <c r="S21" s="228"/>
      <c r="T21" s="229"/>
      <c r="U21" s="223"/>
      <c r="V21" s="223">
        <f>SUM(V22:V25)</f>
        <v>0</v>
      </c>
      <c r="W21" s="223"/>
      <c r="X21" s="223"/>
      <c r="AG21" t="s">
        <v>370</v>
      </c>
    </row>
    <row r="22" spans="1:60" outlineLevel="1" x14ac:dyDescent="0.2">
      <c r="A22" s="241">
        <v>13</v>
      </c>
      <c r="B22" s="242" t="s">
        <v>411</v>
      </c>
      <c r="C22" s="252" t="s">
        <v>1284</v>
      </c>
      <c r="D22" s="243" t="s">
        <v>901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14</v>
      </c>
      <c r="B23" s="242" t="s">
        <v>413</v>
      </c>
      <c r="C23" s="252" t="s">
        <v>1285</v>
      </c>
      <c r="D23" s="243" t="s">
        <v>901</v>
      </c>
      <c r="E23" s="244">
        <v>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15</v>
      </c>
      <c r="B24" s="242" t="s">
        <v>415</v>
      </c>
      <c r="C24" s="252" t="s">
        <v>1286</v>
      </c>
      <c r="D24" s="243" t="s">
        <v>0</v>
      </c>
      <c r="E24" s="244">
        <v>0.05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4">
        <v>16</v>
      </c>
      <c r="B25" s="235" t="s">
        <v>417</v>
      </c>
      <c r="C25" s="253" t="s">
        <v>1287</v>
      </c>
      <c r="D25" s="236" t="s">
        <v>0</v>
      </c>
      <c r="E25" s="237">
        <v>0.03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374</v>
      </c>
      <c r="T25" s="240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3"/>
      <c r="B26" s="4"/>
      <c r="C26" s="25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355</v>
      </c>
    </row>
    <row r="27" spans="1:60" x14ac:dyDescent="0.2">
      <c r="A27" s="216"/>
      <c r="B27" s="217" t="s">
        <v>29</v>
      </c>
      <c r="C27" s="257"/>
      <c r="D27" s="218"/>
      <c r="E27" s="219"/>
      <c r="F27" s="219"/>
      <c r="G27" s="250">
        <f>G8+G21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524</v>
      </c>
    </row>
    <row r="28" spans="1:60" x14ac:dyDescent="0.2">
      <c r="C28" s="258"/>
      <c r="D28" s="10"/>
      <c r="AG28" t="s">
        <v>525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Y6DH0Ojf+li8DlMrs10MZe7oCXtBecFmwxpXDVpD4Dwt5jEVM27eDCpxH921I540uCqGjK8/GCeS97Xw8xvVA==" saltValue="nIDvDRrg6mQhneLHCfxyh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C67C-BA23-42E4-AE12-EBCB9C71B0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89</v>
      </c>
      <c r="C4" s="205" t="s">
        <v>90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103</v>
      </c>
      <c r="C8" s="251" t="s">
        <v>369</v>
      </c>
      <c r="D8" s="226"/>
      <c r="E8" s="227"/>
      <c r="F8" s="228"/>
      <c r="G8" s="228">
        <f>SUMIF(AG9:AG27,"&lt;&gt;NOR",G9:G27)</f>
        <v>0</v>
      </c>
      <c r="H8" s="228"/>
      <c r="I8" s="228">
        <f>SUM(I9:I27)</f>
        <v>0</v>
      </c>
      <c r="J8" s="228"/>
      <c r="K8" s="228">
        <f>SUM(K9:K27)</f>
        <v>0</v>
      </c>
      <c r="L8" s="228"/>
      <c r="M8" s="228">
        <f>SUM(M9:M27)</f>
        <v>0</v>
      </c>
      <c r="N8" s="228"/>
      <c r="O8" s="228">
        <f>SUM(O9:O27)</f>
        <v>0</v>
      </c>
      <c r="P8" s="228"/>
      <c r="Q8" s="228">
        <f>SUM(Q9:Q27)</f>
        <v>0</v>
      </c>
      <c r="R8" s="228"/>
      <c r="S8" s="228"/>
      <c r="T8" s="229"/>
      <c r="U8" s="223"/>
      <c r="V8" s="223">
        <f>SUM(V9:V27)</f>
        <v>8.1999999999999993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371</v>
      </c>
      <c r="C9" s="252" t="s">
        <v>1444</v>
      </c>
      <c r="D9" s="243" t="s">
        <v>530</v>
      </c>
      <c r="E9" s="244">
        <v>100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378</v>
      </c>
      <c r="C10" s="252" t="s">
        <v>3334</v>
      </c>
      <c r="D10" s="243" t="s">
        <v>901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380</v>
      </c>
      <c r="C11" s="252" t="s">
        <v>1445</v>
      </c>
      <c r="D11" s="243" t="s">
        <v>530</v>
      </c>
      <c r="E11" s="244">
        <v>20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382</v>
      </c>
      <c r="C12" s="252" t="s">
        <v>1448</v>
      </c>
      <c r="D12" s="243" t="s">
        <v>530</v>
      </c>
      <c r="E12" s="244">
        <v>32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384</v>
      </c>
      <c r="C13" s="252" t="s">
        <v>1449</v>
      </c>
      <c r="D13" s="243" t="s">
        <v>530</v>
      </c>
      <c r="E13" s="244">
        <v>20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386</v>
      </c>
      <c r="C14" s="252" t="s">
        <v>1450</v>
      </c>
      <c r="D14" s="243" t="s">
        <v>530</v>
      </c>
      <c r="E14" s="244">
        <v>15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388</v>
      </c>
      <c r="C15" s="252" t="s">
        <v>1451</v>
      </c>
      <c r="D15" s="243" t="s">
        <v>530</v>
      </c>
      <c r="E15" s="244">
        <v>26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396</v>
      </c>
      <c r="C16" s="252" t="s">
        <v>1454</v>
      </c>
      <c r="D16" s="243" t="s">
        <v>530</v>
      </c>
      <c r="E16" s="244">
        <v>20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398</v>
      </c>
      <c r="C17" s="252" t="s">
        <v>1455</v>
      </c>
      <c r="D17" s="243" t="s">
        <v>901</v>
      </c>
      <c r="E17" s="244">
        <v>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404</v>
      </c>
      <c r="C18" s="252" t="s">
        <v>1457</v>
      </c>
      <c r="D18" s="243" t="s">
        <v>901</v>
      </c>
      <c r="E18" s="244">
        <v>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407</v>
      </c>
      <c r="C19" s="252" t="s">
        <v>1458</v>
      </c>
      <c r="D19" s="243" t="s">
        <v>901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1459</v>
      </c>
      <c r="C20" s="252" t="s">
        <v>1460</v>
      </c>
      <c r="D20" s="243" t="s">
        <v>901</v>
      </c>
      <c r="E20" s="244">
        <v>10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0.82</v>
      </c>
      <c r="V20" s="222">
        <f>ROUND(E20*U20,2)</f>
        <v>8.1999999999999993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411</v>
      </c>
      <c r="C21" s="252" t="s">
        <v>1461</v>
      </c>
      <c r="D21" s="243" t="s">
        <v>901</v>
      </c>
      <c r="E21" s="244">
        <v>10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413</v>
      </c>
      <c r="C22" s="252" t="s">
        <v>1465</v>
      </c>
      <c r="D22" s="243" t="s">
        <v>901</v>
      </c>
      <c r="E22" s="244">
        <v>2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415</v>
      </c>
      <c r="C23" s="252" t="s">
        <v>1466</v>
      </c>
      <c r="D23" s="243" t="s">
        <v>901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417</v>
      </c>
      <c r="C24" s="252" t="s">
        <v>1469</v>
      </c>
      <c r="D24" s="243" t="s">
        <v>511</v>
      </c>
      <c r="E24" s="244">
        <v>0.5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</v>
      </c>
      <c r="V24" s="222">
        <f>ROUND(E24*U24,2)</f>
        <v>0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419</v>
      </c>
      <c r="C25" s="252" t="s">
        <v>1470</v>
      </c>
      <c r="D25" s="243" t="s">
        <v>1471</v>
      </c>
      <c r="E25" s="244">
        <v>1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1">
        <v>18</v>
      </c>
      <c r="B26" s="242" t="s">
        <v>421</v>
      </c>
      <c r="C26" s="252" t="s">
        <v>1472</v>
      </c>
      <c r="D26" s="243" t="s">
        <v>1260</v>
      </c>
      <c r="E26" s="244">
        <v>16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</v>
      </c>
      <c r="V26" s="222">
        <f>ROUND(E26*U26,2)</f>
        <v>0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423</v>
      </c>
      <c r="C27" s="252" t="s">
        <v>1473</v>
      </c>
      <c r="D27" s="243" t="s">
        <v>1322</v>
      </c>
      <c r="E27" s="244">
        <v>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4" t="s">
        <v>368</v>
      </c>
      <c r="B28" s="225" t="s">
        <v>284</v>
      </c>
      <c r="C28" s="251" t="s">
        <v>369</v>
      </c>
      <c r="D28" s="226"/>
      <c r="E28" s="227"/>
      <c r="F28" s="228"/>
      <c r="G28" s="228">
        <f>SUMIF(AG29:AG32,"&lt;&gt;NOR",G29:G32)</f>
        <v>0</v>
      </c>
      <c r="H28" s="228"/>
      <c r="I28" s="228">
        <f>SUM(I29:I32)</f>
        <v>0</v>
      </c>
      <c r="J28" s="228"/>
      <c r="K28" s="228">
        <f>SUM(K29:K32)</f>
        <v>0</v>
      </c>
      <c r="L28" s="228"/>
      <c r="M28" s="228">
        <f>SUM(M29:M32)</f>
        <v>0</v>
      </c>
      <c r="N28" s="228"/>
      <c r="O28" s="228">
        <f>SUM(O29:O32)</f>
        <v>0</v>
      </c>
      <c r="P28" s="228"/>
      <c r="Q28" s="228">
        <f>SUM(Q29:Q32)</f>
        <v>0</v>
      </c>
      <c r="R28" s="228"/>
      <c r="S28" s="228"/>
      <c r="T28" s="229"/>
      <c r="U28" s="223"/>
      <c r="V28" s="223">
        <f>SUM(V29:V32)</f>
        <v>0</v>
      </c>
      <c r="W28" s="223"/>
      <c r="X28" s="223"/>
      <c r="AG28" t="s">
        <v>370</v>
      </c>
    </row>
    <row r="29" spans="1:60" outlineLevel="1" x14ac:dyDescent="0.2">
      <c r="A29" s="241">
        <v>20</v>
      </c>
      <c r="B29" s="242" t="s">
        <v>425</v>
      </c>
      <c r="C29" s="252" t="s">
        <v>1284</v>
      </c>
      <c r="D29" s="243" t="s">
        <v>901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0</v>
      </c>
      <c r="V29" s="222">
        <f>ROUND(E29*U29,2)</f>
        <v>0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21</v>
      </c>
      <c r="B30" s="242" t="s">
        <v>427</v>
      </c>
      <c r="C30" s="252" t="s">
        <v>1285</v>
      </c>
      <c r="D30" s="243" t="s">
        <v>901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22</v>
      </c>
      <c r="B31" s="242" t="s">
        <v>429</v>
      </c>
      <c r="C31" s="252" t="s">
        <v>1286</v>
      </c>
      <c r="D31" s="243" t="s">
        <v>0</v>
      </c>
      <c r="E31" s="244">
        <v>0.05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23</v>
      </c>
      <c r="B32" s="235" t="s">
        <v>431</v>
      </c>
      <c r="C32" s="253" t="s">
        <v>1287</v>
      </c>
      <c r="D32" s="236" t="s">
        <v>0</v>
      </c>
      <c r="E32" s="237">
        <v>0.03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355</v>
      </c>
    </row>
    <row r="34" spans="1:33" x14ac:dyDescent="0.2">
      <c r="A34" s="216"/>
      <c r="B34" s="217" t="s">
        <v>29</v>
      </c>
      <c r="C34" s="257"/>
      <c r="D34" s="218"/>
      <c r="E34" s="219"/>
      <c r="F34" s="219"/>
      <c r="G34" s="250">
        <f>G8+G28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524</v>
      </c>
    </row>
    <row r="35" spans="1:33" x14ac:dyDescent="0.2">
      <c r="C35" s="258"/>
      <c r="D35" s="10"/>
      <c r="AG35" t="s">
        <v>525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Pi4o+rrzZrq39YVrRvPuPDsmU2Az6VpgzWngIG67YE4ztjryndkzZffdATGGj6bt0JwIBm31phl/ppV1vJcdg==" saltValue="0SyAJjVZockG9dQvMdeET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2109-E5C9-4A7F-BF6C-F267CF613E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91</v>
      </c>
      <c r="C4" s="205" t="s">
        <v>92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247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69.48</v>
      </c>
      <c r="W8" s="223"/>
      <c r="X8" s="223"/>
      <c r="AG8" t="s">
        <v>370</v>
      </c>
    </row>
    <row r="9" spans="1:60" ht="33.75" outlineLevel="1" x14ac:dyDescent="0.2">
      <c r="A9" s="234">
        <v>1</v>
      </c>
      <c r="B9" s="235" t="s">
        <v>3335</v>
      </c>
      <c r="C9" s="253" t="s">
        <v>3336</v>
      </c>
      <c r="D9" s="236" t="s">
        <v>511</v>
      </c>
      <c r="E9" s="237">
        <v>4.5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1.47557</v>
      </c>
      <c r="V9" s="222">
        <f>ROUND(E9*U9,2)</f>
        <v>6.64</v>
      </c>
      <c r="W9" s="222"/>
      <c r="X9" s="222" t="s">
        <v>885</v>
      </c>
      <c r="Y9" s="213"/>
      <c r="Z9" s="213"/>
      <c r="AA9" s="213"/>
      <c r="AB9" s="213"/>
      <c r="AC9" s="213"/>
      <c r="AD9" s="213"/>
      <c r="AE9" s="213"/>
      <c r="AF9" s="213"/>
      <c r="AG9" s="213" t="s">
        <v>886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61" t="s">
        <v>3337</v>
      </c>
      <c r="D10" s="259"/>
      <c r="E10" s="260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532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61" t="s">
        <v>3338</v>
      </c>
      <c r="D11" s="259"/>
      <c r="E11" s="260">
        <v>4.5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532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4">
        <v>2</v>
      </c>
      <c r="B12" s="235" t="s">
        <v>3339</v>
      </c>
      <c r="C12" s="253" t="s">
        <v>3340</v>
      </c>
      <c r="D12" s="236" t="s">
        <v>511</v>
      </c>
      <c r="E12" s="237">
        <v>8.8800000000000008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374</v>
      </c>
      <c r="T12" s="240" t="s">
        <v>375</v>
      </c>
      <c r="U12" s="222">
        <v>1.3779999999999999</v>
      </c>
      <c r="V12" s="222">
        <f>ROUND(E12*U12,2)</f>
        <v>12.24</v>
      </c>
      <c r="W12" s="222"/>
      <c r="X12" s="222" t="s">
        <v>885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886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61" t="s">
        <v>3341</v>
      </c>
      <c r="D13" s="259"/>
      <c r="E13" s="260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3"/>
      <c r="Z13" s="213"/>
      <c r="AA13" s="213"/>
      <c r="AB13" s="213"/>
      <c r="AC13" s="213"/>
      <c r="AD13" s="213"/>
      <c r="AE13" s="213"/>
      <c r="AF13" s="213"/>
      <c r="AG13" s="213" t="s">
        <v>532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61" t="s">
        <v>3342</v>
      </c>
      <c r="D14" s="259"/>
      <c r="E14" s="260">
        <v>8.8800000000000008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532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3</v>
      </c>
      <c r="B15" s="235" t="s">
        <v>3343</v>
      </c>
      <c r="C15" s="253" t="s">
        <v>3344</v>
      </c>
      <c r="D15" s="236" t="s">
        <v>1188</v>
      </c>
      <c r="E15" s="237">
        <v>28.2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374</v>
      </c>
      <c r="T15" s="240" t="s">
        <v>375</v>
      </c>
      <c r="U15" s="222">
        <v>0.2</v>
      </c>
      <c r="V15" s="222">
        <f>ROUND(E15*U15,2)</f>
        <v>5.64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61" t="s">
        <v>3345</v>
      </c>
      <c r="D16" s="259"/>
      <c r="E16" s="260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532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61" t="s">
        <v>3346</v>
      </c>
      <c r="D17" s="259"/>
      <c r="E17" s="260">
        <v>28.2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3"/>
      <c r="Z17" s="213"/>
      <c r="AA17" s="213"/>
      <c r="AB17" s="213"/>
      <c r="AC17" s="213"/>
      <c r="AD17" s="213"/>
      <c r="AE17" s="213"/>
      <c r="AF17" s="213"/>
      <c r="AG17" s="213" t="s">
        <v>532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4</v>
      </c>
      <c r="B18" s="242" t="s">
        <v>3347</v>
      </c>
      <c r="C18" s="252" t="s">
        <v>3348</v>
      </c>
      <c r="D18" s="243" t="s">
        <v>1188</v>
      </c>
      <c r="E18" s="244">
        <v>28.2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8.4000000000000005E-2</v>
      </c>
      <c r="V18" s="222">
        <f>ROUND(E18*U18,2)</f>
        <v>2.37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4">
        <v>5</v>
      </c>
      <c r="B19" s="235" t="s">
        <v>1942</v>
      </c>
      <c r="C19" s="253" t="s">
        <v>1943</v>
      </c>
      <c r="D19" s="236" t="s">
        <v>511</v>
      </c>
      <c r="E19" s="237">
        <v>70.5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374</v>
      </c>
      <c r="T19" s="240" t="s">
        <v>375</v>
      </c>
      <c r="U19" s="222">
        <v>0.23599999999999999</v>
      </c>
      <c r="V19" s="222">
        <f>ROUND(E19*U19,2)</f>
        <v>16.64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3349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3350</v>
      </c>
      <c r="D21" s="259"/>
      <c r="E21" s="260">
        <v>70.5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6</v>
      </c>
      <c r="B22" s="242" t="s">
        <v>1946</v>
      </c>
      <c r="C22" s="252" t="s">
        <v>1947</v>
      </c>
      <c r="D22" s="243" t="s">
        <v>511</v>
      </c>
      <c r="E22" s="244">
        <v>70.5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7.0000000000000007E-2</v>
      </c>
      <c r="V22" s="222">
        <f>ROUND(E22*U22,2)</f>
        <v>4.9400000000000004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7</v>
      </c>
      <c r="B23" s="242" t="s">
        <v>1948</v>
      </c>
      <c r="C23" s="252" t="s">
        <v>1949</v>
      </c>
      <c r="D23" s="243" t="s">
        <v>1188</v>
      </c>
      <c r="E23" s="244">
        <v>28.2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0.34499999999999997</v>
      </c>
      <c r="V23" s="222">
        <f>ROUND(E23*U23,2)</f>
        <v>9.73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8</v>
      </c>
      <c r="B24" s="235" t="s">
        <v>3351</v>
      </c>
      <c r="C24" s="253" t="s">
        <v>3352</v>
      </c>
      <c r="D24" s="236" t="s">
        <v>1188</v>
      </c>
      <c r="E24" s="237">
        <v>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1.587</v>
      </c>
      <c r="V24" s="222">
        <f>ROUND(E24*U24,2)</f>
        <v>6.35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61" t="s">
        <v>3353</v>
      </c>
      <c r="D25" s="259"/>
      <c r="E25" s="260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532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61" t="s">
        <v>250</v>
      </c>
      <c r="D26" s="259"/>
      <c r="E26" s="260">
        <v>4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532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2.5" outlineLevel="1" x14ac:dyDescent="0.2">
      <c r="A27" s="234">
        <v>9</v>
      </c>
      <c r="B27" s="235" t="s">
        <v>3354</v>
      </c>
      <c r="C27" s="253" t="s">
        <v>3355</v>
      </c>
      <c r="D27" s="236" t="s">
        <v>1188</v>
      </c>
      <c r="E27" s="237">
        <v>24.2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0.20200000000000001</v>
      </c>
      <c r="V27" s="222">
        <f>ROUND(E27*U27,2)</f>
        <v>4.8899999999999997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3356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3357</v>
      </c>
      <c r="D29" s="259"/>
      <c r="E29" s="260">
        <v>24.2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10</v>
      </c>
      <c r="B30" s="242" t="s">
        <v>3358</v>
      </c>
      <c r="C30" s="252" t="s">
        <v>3359</v>
      </c>
      <c r="D30" s="243" t="s">
        <v>1188</v>
      </c>
      <c r="E30" s="244">
        <v>4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1.0999999999999999E-2</v>
      </c>
      <c r="V30" s="222">
        <f>ROUND(E30*U30,2)</f>
        <v>0.04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11</v>
      </c>
      <c r="B31" s="242" t="s">
        <v>3360</v>
      </c>
      <c r="C31" s="252" t="s">
        <v>3361</v>
      </c>
      <c r="D31" s="243" t="s">
        <v>550</v>
      </c>
      <c r="E31" s="244">
        <v>50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12</v>
      </c>
      <c r="B32" s="242" t="s">
        <v>3362</v>
      </c>
      <c r="C32" s="252" t="s">
        <v>3363</v>
      </c>
      <c r="D32" s="243" t="s">
        <v>1188</v>
      </c>
      <c r="E32" s="244">
        <v>4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4" t="s">
        <v>368</v>
      </c>
      <c r="B33" s="225" t="s">
        <v>79</v>
      </c>
      <c r="C33" s="251" t="s">
        <v>249</v>
      </c>
      <c r="D33" s="226"/>
      <c r="E33" s="227"/>
      <c r="F33" s="228"/>
      <c r="G33" s="228">
        <f>SUMIF(AG34:AG35,"&lt;&gt;NOR",G34:G35)</f>
        <v>0</v>
      </c>
      <c r="H33" s="228"/>
      <c r="I33" s="228">
        <f>SUM(I34:I35)</f>
        <v>0</v>
      </c>
      <c r="J33" s="228"/>
      <c r="K33" s="228">
        <f>SUM(K34:K35)</f>
        <v>0</v>
      </c>
      <c r="L33" s="228"/>
      <c r="M33" s="228">
        <f>SUM(M34:M35)</f>
        <v>0</v>
      </c>
      <c r="N33" s="228"/>
      <c r="O33" s="228">
        <f>SUM(O34:O35)</f>
        <v>0</v>
      </c>
      <c r="P33" s="228"/>
      <c r="Q33" s="228">
        <f>SUM(Q34:Q35)</f>
        <v>0</v>
      </c>
      <c r="R33" s="228"/>
      <c r="S33" s="228"/>
      <c r="T33" s="229"/>
      <c r="U33" s="223"/>
      <c r="V33" s="223">
        <f>SUM(V34:V35)</f>
        <v>5.47</v>
      </c>
      <c r="W33" s="223"/>
      <c r="X33" s="223"/>
      <c r="AG33" t="s">
        <v>370</v>
      </c>
    </row>
    <row r="34" spans="1:60" outlineLevel="1" x14ac:dyDescent="0.2">
      <c r="A34" s="241">
        <v>13</v>
      </c>
      <c r="B34" s="242" t="s">
        <v>3364</v>
      </c>
      <c r="C34" s="252" t="s">
        <v>3365</v>
      </c>
      <c r="D34" s="243" t="s">
        <v>373</v>
      </c>
      <c r="E34" s="244">
        <v>1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14</v>
      </c>
      <c r="B35" s="242" t="s">
        <v>3366</v>
      </c>
      <c r="C35" s="252" t="s">
        <v>3367</v>
      </c>
      <c r="D35" s="243" t="s">
        <v>580</v>
      </c>
      <c r="E35" s="244">
        <v>1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5.4733499999999999</v>
      </c>
      <c r="V35" s="222">
        <f>ROUND(E35*U35,2)</f>
        <v>5.47</v>
      </c>
      <c r="W35" s="222"/>
      <c r="X35" s="222" t="s">
        <v>885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886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">
      <c r="A36" s="224" t="s">
        <v>368</v>
      </c>
      <c r="B36" s="225" t="s">
        <v>93</v>
      </c>
      <c r="C36" s="251" t="s">
        <v>252</v>
      </c>
      <c r="D36" s="226"/>
      <c r="E36" s="227"/>
      <c r="F36" s="228"/>
      <c r="G36" s="228">
        <f>SUMIF(AG37:AG38,"&lt;&gt;NOR",G37:G38)</f>
        <v>0</v>
      </c>
      <c r="H36" s="228"/>
      <c r="I36" s="228">
        <f>SUM(I37:I38)</f>
        <v>0</v>
      </c>
      <c r="J36" s="228"/>
      <c r="K36" s="228">
        <f>SUM(K37:K38)</f>
        <v>0</v>
      </c>
      <c r="L36" s="228"/>
      <c r="M36" s="228">
        <f>SUM(M37:M38)</f>
        <v>0</v>
      </c>
      <c r="N36" s="228"/>
      <c r="O36" s="228">
        <f>SUM(O37:O38)</f>
        <v>0</v>
      </c>
      <c r="P36" s="228"/>
      <c r="Q36" s="228">
        <f>SUM(Q37:Q38)</f>
        <v>0</v>
      </c>
      <c r="R36" s="228"/>
      <c r="S36" s="228"/>
      <c r="T36" s="229"/>
      <c r="U36" s="223"/>
      <c r="V36" s="223">
        <f>SUM(V37:V38)</f>
        <v>24.47</v>
      </c>
      <c r="W36" s="223"/>
      <c r="X36" s="223"/>
      <c r="AG36" t="s">
        <v>370</v>
      </c>
    </row>
    <row r="37" spans="1:60" ht="22.5" outlineLevel="1" x14ac:dyDescent="0.2">
      <c r="A37" s="241">
        <v>15</v>
      </c>
      <c r="B37" s="242" t="s">
        <v>3368</v>
      </c>
      <c r="C37" s="252" t="s">
        <v>3369</v>
      </c>
      <c r="D37" s="243" t="s">
        <v>511</v>
      </c>
      <c r="E37" s="244">
        <v>4.5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1.2577499999999999</v>
      </c>
      <c r="V37" s="222">
        <f>ROUND(E37*U37,2)</f>
        <v>5.66</v>
      </c>
      <c r="W37" s="222"/>
      <c r="X37" s="222" t="s">
        <v>885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886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16</v>
      </c>
      <c r="B38" s="242" t="s">
        <v>3370</v>
      </c>
      <c r="C38" s="252" t="s">
        <v>3371</v>
      </c>
      <c r="D38" s="243" t="s">
        <v>511</v>
      </c>
      <c r="E38" s="244">
        <v>8.8800000000000008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2.1181899999999998</v>
      </c>
      <c r="V38" s="222">
        <f>ROUND(E38*U38,2)</f>
        <v>18.809999999999999</v>
      </c>
      <c r="W38" s="222"/>
      <c r="X38" s="222" t="s">
        <v>885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886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4" t="s">
        <v>368</v>
      </c>
      <c r="B39" s="225" t="s">
        <v>299</v>
      </c>
      <c r="C39" s="251" t="s">
        <v>300</v>
      </c>
      <c r="D39" s="226"/>
      <c r="E39" s="227"/>
      <c r="F39" s="228"/>
      <c r="G39" s="228">
        <f>SUMIF(AG40:AG46,"&lt;&gt;NOR",G40:G46)</f>
        <v>0</v>
      </c>
      <c r="H39" s="228"/>
      <c r="I39" s="228">
        <f>SUM(I40:I46)</f>
        <v>0</v>
      </c>
      <c r="J39" s="228"/>
      <c r="K39" s="228">
        <f>SUM(K40:K46)</f>
        <v>0</v>
      </c>
      <c r="L39" s="228"/>
      <c r="M39" s="228">
        <f>SUM(M40:M46)</f>
        <v>0</v>
      </c>
      <c r="N39" s="228"/>
      <c r="O39" s="228">
        <f>SUM(O40:O46)</f>
        <v>0</v>
      </c>
      <c r="P39" s="228"/>
      <c r="Q39" s="228">
        <f>SUM(Q40:Q46)</f>
        <v>0</v>
      </c>
      <c r="R39" s="228"/>
      <c r="S39" s="228"/>
      <c r="T39" s="229"/>
      <c r="U39" s="223"/>
      <c r="V39" s="223">
        <f>SUM(V40:V46)</f>
        <v>3.4899999999999998</v>
      </c>
      <c r="W39" s="223"/>
      <c r="X39" s="223"/>
      <c r="AG39" t="s">
        <v>370</v>
      </c>
    </row>
    <row r="40" spans="1:60" outlineLevel="1" x14ac:dyDescent="0.2">
      <c r="A40" s="241">
        <v>17</v>
      </c>
      <c r="B40" s="242" t="s">
        <v>3372</v>
      </c>
      <c r="C40" s="252" t="s">
        <v>3373</v>
      </c>
      <c r="D40" s="243" t="s">
        <v>373</v>
      </c>
      <c r="E40" s="244">
        <v>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0.22700000000000001</v>
      </c>
      <c r="V40" s="222">
        <f>ROUND(E40*U40,2)</f>
        <v>0.45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561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1">
        <v>18</v>
      </c>
      <c r="B41" s="242" t="s">
        <v>3374</v>
      </c>
      <c r="C41" s="252" t="s">
        <v>3375</v>
      </c>
      <c r="D41" s="243" t="s">
        <v>373</v>
      </c>
      <c r="E41" s="244">
        <v>1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0.42399999999999999</v>
      </c>
      <c r="V41" s="222">
        <f>ROUND(E41*U41,2)</f>
        <v>0.42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561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19</v>
      </c>
      <c r="B42" s="242" t="s">
        <v>3376</v>
      </c>
      <c r="C42" s="252" t="s">
        <v>3377</v>
      </c>
      <c r="D42" s="243" t="s">
        <v>373</v>
      </c>
      <c r="E42" s="244">
        <v>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</v>
      </c>
      <c r="V42" s="222">
        <f>ROUND(E42*U42,2)</f>
        <v>0</v>
      </c>
      <c r="W42" s="222"/>
      <c r="X42" s="222" t="s">
        <v>587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588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20</v>
      </c>
      <c r="B43" s="242" t="s">
        <v>3378</v>
      </c>
      <c r="C43" s="252" t="s">
        <v>3379</v>
      </c>
      <c r="D43" s="243" t="s">
        <v>373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</v>
      </c>
      <c r="V43" s="222">
        <f>ROUND(E43*U43,2)</f>
        <v>0</v>
      </c>
      <c r="W43" s="222"/>
      <c r="X43" s="222" t="s">
        <v>587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588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21</v>
      </c>
      <c r="B44" s="242" t="s">
        <v>3380</v>
      </c>
      <c r="C44" s="252" t="s">
        <v>3381</v>
      </c>
      <c r="D44" s="243" t="s">
        <v>594</v>
      </c>
      <c r="E44" s="244">
        <v>1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1.78</v>
      </c>
      <c r="V44" s="222">
        <f>ROUND(E44*U44,2)</f>
        <v>1.78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561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22</v>
      </c>
      <c r="B45" s="242" t="s">
        <v>3382</v>
      </c>
      <c r="C45" s="252" t="s">
        <v>3383</v>
      </c>
      <c r="D45" s="243" t="s">
        <v>594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0.83799999999999997</v>
      </c>
      <c r="V45" s="222">
        <f>ROUND(E45*U45,2)</f>
        <v>0.84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561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23</v>
      </c>
      <c r="B46" s="242" t="s">
        <v>3384</v>
      </c>
      <c r="C46" s="252" t="s">
        <v>3385</v>
      </c>
      <c r="D46" s="243" t="s">
        <v>0</v>
      </c>
      <c r="E46" s="244">
        <v>46.555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561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x14ac:dyDescent="0.2">
      <c r="A47" s="224" t="s">
        <v>368</v>
      </c>
      <c r="B47" s="225" t="s">
        <v>331</v>
      </c>
      <c r="C47" s="251" t="s">
        <v>333</v>
      </c>
      <c r="D47" s="226"/>
      <c r="E47" s="227"/>
      <c r="F47" s="228"/>
      <c r="G47" s="228">
        <f>SUMIF(AG48:AG48,"&lt;&gt;NOR",G48:G48)</f>
        <v>0</v>
      </c>
      <c r="H47" s="228"/>
      <c r="I47" s="228">
        <f>SUM(I48:I48)</f>
        <v>0</v>
      </c>
      <c r="J47" s="228"/>
      <c r="K47" s="228">
        <f>SUM(K48:K48)</f>
        <v>0</v>
      </c>
      <c r="L47" s="228"/>
      <c r="M47" s="228">
        <f>SUM(M48:M48)</f>
        <v>0</v>
      </c>
      <c r="N47" s="228"/>
      <c r="O47" s="228">
        <f>SUM(O48:O48)</f>
        <v>0</v>
      </c>
      <c r="P47" s="228"/>
      <c r="Q47" s="228">
        <f>SUM(Q48:Q48)</f>
        <v>0</v>
      </c>
      <c r="R47" s="228"/>
      <c r="S47" s="228"/>
      <c r="T47" s="229"/>
      <c r="U47" s="223"/>
      <c r="V47" s="223">
        <f>SUM(V48:V48)</f>
        <v>0.17</v>
      </c>
      <c r="W47" s="223"/>
      <c r="X47" s="223"/>
      <c r="AG47" t="s">
        <v>370</v>
      </c>
    </row>
    <row r="48" spans="1:60" ht="22.5" outlineLevel="1" x14ac:dyDescent="0.2">
      <c r="A48" s="241">
        <v>24</v>
      </c>
      <c r="B48" s="242" t="s">
        <v>866</v>
      </c>
      <c r="C48" s="252" t="s">
        <v>867</v>
      </c>
      <c r="D48" s="243" t="s">
        <v>530</v>
      </c>
      <c r="E48" s="244">
        <v>1.5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0.11600000000000001</v>
      </c>
      <c r="V48" s="222">
        <f>ROUND(E48*U48,2)</f>
        <v>0.17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561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4" t="s">
        <v>368</v>
      </c>
      <c r="B49" s="225" t="s">
        <v>339</v>
      </c>
      <c r="C49" s="251" t="s">
        <v>340</v>
      </c>
      <c r="D49" s="226"/>
      <c r="E49" s="227"/>
      <c r="F49" s="228"/>
      <c r="G49" s="228">
        <f>SUMIF(AG50:AG65,"&lt;&gt;NOR",G50:G65)</f>
        <v>0</v>
      </c>
      <c r="H49" s="228"/>
      <c r="I49" s="228">
        <f>SUM(I50:I65)</f>
        <v>0</v>
      </c>
      <c r="J49" s="228"/>
      <c r="K49" s="228">
        <f>SUM(K50:K65)</f>
        <v>0</v>
      </c>
      <c r="L49" s="228"/>
      <c r="M49" s="228">
        <f>SUM(M50:M65)</f>
        <v>0</v>
      </c>
      <c r="N49" s="228"/>
      <c r="O49" s="228">
        <f>SUM(O50:O65)</f>
        <v>0</v>
      </c>
      <c r="P49" s="228"/>
      <c r="Q49" s="228">
        <f>SUM(Q50:Q65)</f>
        <v>0</v>
      </c>
      <c r="R49" s="228"/>
      <c r="S49" s="228"/>
      <c r="T49" s="229"/>
      <c r="U49" s="223"/>
      <c r="V49" s="223">
        <f>SUM(V50:V65)</f>
        <v>4.47</v>
      </c>
      <c r="W49" s="223"/>
      <c r="X49" s="223"/>
      <c r="AG49" t="s">
        <v>370</v>
      </c>
    </row>
    <row r="50" spans="1:60" outlineLevel="1" x14ac:dyDescent="0.2">
      <c r="A50" s="241">
        <v>25</v>
      </c>
      <c r="B50" s="242" t="s">
        <v>3386</v>
      </c>
      <c r="C50" s="252" t="s">
        <v>3387</v>
      </c>
      <c r="D50" s="243" t="s">
        <v>373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</v>
      </c>
      <c r="V50" s="222">
        <f>ROUND(E50*U50,2)</f>
        <v>0</v>
      </c>
      <c r="W50" s="222"/>
      <c r="X50" s="222" t="s">
        <v>587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588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26</v>
      </c>
      <c r="B51" s="242" t="s">
        <v>3388</v>
      </c>
      <c r="C51" s="252" t="s">
        <v>3389</v>
      </c>
      <c r="D51" s="243" t="s">
        <v>530</v>
      </c>
      <c r="E51" s="244">
        <v>13.5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4.3999999999999997E-2</v>
      </c>
      <c r="V51" s="222">
        <f>ROUND(E51*U51,2)</f>
        <v>0.59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1476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27</v>
      </c>
      <c r="B52" s="242" t="s">
        <v>3390</v>
      </c>
      <c r="C52" s="252" t="s">
        <v>3391</v>
      </c>
      <c r="D52" s="243" t="s">
        <v>373</v>
      </c>
      <c r="E52" s="244">
        <v>1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</v>
      </c>
      <c r="V52" s="222">
        <f>ROUND(E52*U52,2)</f>
        <v>0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1476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28</v>
      </c>
      <c r="B53" s="242" t="s">
        <v>3392</v>
      </c>
      <c r="C53" s="252" t="s">
        <v>3393</v>
      </c>
      <c r="D53" s="243" t="s">
        <v>530</v>
      </c>
      <c r="E53" s="244">
        <v>11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0.127</v>
      </c>
      <c r="V53" s="222">
        <f>ROUND(E53*U53,2)</f>
        <v>1.4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1476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2.5" outlineLevel="1" x14ac:dyDescent="0.2">
      <c r="A54" s="241">
        <v>29</v>
      </c>
      <c r="B54" s="242" t="s">
        <v>3394</v>
      </c>
      <c r="C54" s="252" t="s">
        <v>3395</v>
      </c>
      <c r="D54" s="243" t="s">
        <v>530</v>
      </c>
      <c r="E54" s="244">
        <v>11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</v>
      </c>
      <c r="V54" s="222">
        <f>ROUND(E54*U54,2)</f>
        <v>0</v>
      </c>
      <c r="W54" s="222"/>
      <c r="X54" s="222" t="s">
        <v>587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588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41">
        <v>30</v>
      </c>
      <c r="B55" s="242" t="s">
        <v>3396</v>
      </c>
      <c r="C55" s="252" t="s">
        <v>3397</v>
      </c>
      <c r="D55" s="243" t="s">
        <v>530</v>
      </c>
      <c r="E55" s="244">
        <v>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</v>
      </c>
      <c r="V55" s="222">
        <f>ROUND(E55*U55,2)</f>
        <v>0</v>
      </c>
      <c r="W55" s="222"/>
      <c r="X55" s="222" t="s">
        <v>587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588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31</v>
      </c>
      <c r="B56" s="242" t="s">
        <v>3398</v>
      </c>
      <c r="C56" s="252" t="s">
        <v>3399</v>
      </c>
      <c r="D56" s="243" t="s">
        <v>530</v>
      </c>
      <c r="E56" s="244">
        <v>1.5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</v>
      </c>
      <c r="V56" s="222">
        <f>ROUND(E56*U56,2)</f>
        <v>0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1476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32</v>
      </c>
      <c r="B57" s="242" t="s">
        <v>3400</v>
      </c>
      <c r="C57" s="252" t="s">
        <v>3401</v>
      </c>
      <c r="D57" s="243" t="s">
        <v>373</v>
      </c>
      <c r="E57" s="244">
        <v>1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587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588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41">
        <v>33</v>
      </c>
      <c r="B58" s="242" t="s">
        <v>3402</v>
      </c>
      <c r="C58" s="252" t="s">
        <v>3403</v>
      </c>
      <c r="D58" s="243" t="s">
        <v>373</v>
      </c>
      <c r="E58" s="244">
        <v>1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587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588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34</v>
      </c>
      <c r="B59" s="242" t="s">
        <v>3404</v>
      </c>
      <c r="C59" s="252" t="s">
        <v>3405</v>
      </c>
      <c r="D59" s="243" t="s">
        <v>373</v>
      </c>
      <c r="E59" s="244">
        <v>1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0</v>
      </c>
      <c r="V59" s="222">
        <f>ROUND(E59*U59,2)</f>
        <v>0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1476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41">
        <v>35</v>
      </c>
      <c r="B60" s="242" t="s">
        <v>3406</v>
      </c>
      <c r="C60" s="252" t="s">
        <v>3407</v>
      </c>
      <c r="D60" s="243" t="s">
        <v>530</v>
      </c>
      <c r="E60" s="244">
        <v>10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0</v>
      </c>
      <c r="V60" s="222">
        <f>ROUND(E60*U60,2)</f>
        <v>0</v>
      </c>
      <c r="W60" s="222"/>
      <c r="X60" s="222" t="s">
        <v>587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588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36</v>
      </c>
      <c r="B61" s="242" t="s">
        <v>3408</v>
      </c>
      <c r="C61" s="252" t="s">
        <v>3409</v>
      </c>
      <c r="D61" s="243" t="s">
        <v>530</v>
      </c>
      <c r="E61" s="244">
        <v>20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587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588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41">
        <v>37</v>
      </c>
      <c r="B62" s="242" t="s">
        <v>3410</v>
      </c>
      <c r="C62" s="252" t="s">
        <v>3411</v>
      </c>
      <c r="D62" s="243" t="s">
        <v>530</v>
      </c>
      <c r="E62" s="244">
        <v>11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6.2E-2</v>
      </c>
      <c r="V62" s="222">
        <f>ROUND(E62*U62,2)</f>
        <v>0.68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1476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38</v>
      </c>
      <c r="B63" s="242" t="s">
        <v>3412</v>
      </c>
      <c r="C63" s="252" t="s">
        <v>3413</v>
      </c>
      <c r="D63" s="243" t="s">
        <v>530</v>
      </c>
      <c r="E63" s="244">
        <v>11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0.16400000000000001</v>
      </c>
      <c r="V63" s="222">
        <f>ROUND(E63*U63,2)</f>
        <v>1.8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1476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39</v>
      </c>
      <c r="B64" s="242" t="s">
        <v>3404</v>
      </c>
      <c r="C64" s="252" t="s">
        <v>3414</v>
      </c>
      <c r="D64" s="243" t="s">
        <v>373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557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558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4">
        <v>40</v>
      </c>
      <c r="B65" s="235" t="s">
        <v>3415</v>
      </c>
      <c r="C65" s="253" t="s">
        <v>3416</v>
      </c>
      <c r="D65" s="236" t="s">
        <v>373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374</v>
      </c>
      <c r="T65" s="240" t="s">
        <v>375</v>
      </c>
      <c r="U65" s="222">
        <v>0</v>
      </c>
      <c r="V65" s="222">
        <f>ROUND(E65*U65,2)</f>
        <v>0</v>
      </c>
      <c r="W65" s="222"/>
      <c r="X65" s="222" t="s">
        <v>376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1476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x14ac:dyDescent="0.2">
      <c r="A66" s="3"/>
      <c r="B66" s="4"/>
      <c r="C66" s="256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355</v>
      </c>
    </row>
    <row r="67" spans="1:60" x14ac:dyDescent="0.2">
      <c r="A67" s="216"/>
      <c r="B67" s="217" t="s">
        <v>29</v>
      </c>
      <c r="C67" s="257"/>
      <c r="D67" s="218"/>
      <c r="E67" s="219"/>
      <c r="F67" s="219"/>
      <c r="G67" s="250">
        <f>G8+G33+G36+G39+G47+G49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524</v>
      </c>
    </row>
    <row r="68" spans="1:60" x14ac:dyDescent="0.2">
      <c r="C68" s="258"/>
      <c r="D68" s="10"/>
      <c r="AG68" t="s">
        <v>525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/W0ZWobKyB5vo0Pmtv4NjjoPoDmAs/KU5iWS4sAqogBf3rMTtKGAOANBnqWPQLF2OMoBrHrWONleCt1zIeyzQ==" saltValue="WLi4c4dlk58K0b21mItM5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427F-AB27-4BCA-95A2-C013CA473D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93</v>
      </c>
      <c r="C4" s="205" t="s">
        <v>94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25</v>
      </c>
      <c r="C8" s="251" t="s">
        <v>280</v>
      </c>
      <c r="D8" s="226"/>
      <c r="E8" s="227"/>
      <c r="F8" s="228"/>
      <c r="G8" s="228">
        <f>SUMIF(AG9:AG103,"&lt;&gt;NOR",G9:G103)</f>
        <v>0</v>
      </c>
      <c r="H8" s="228"/>
      <c r="I8" s="228">
        <f>SUM(I9:I103)</f>
        <v>0</v>
      </c>
      <c r="J8" s="228"/>
      <c r="K8" s="228">
        <f>SUM(K9:K103)</f>
        <v>0</v>
      </c>
      <c r="L8" s="228"/>
      <c r="M8" s="228">
        <f>SUM(M9:M103)</f>
        <v>0</v>
      </c>
      <c r="N8" s="228"/>
      <c r="O8" s="228">
        <f>SUM(O9:O103)</f>
        <v>0</v>
      </c>
      <c r="P8" s="228"/>
      <c r="Q8" s="228">
        <f>SUM(Q9:Q103)</f>
        <v>0</v>
      </c>
      <c r="R8" s="228"/>
      <c r="S8" s="228"/>
      <c r="T8" s="229"/>
      <c r="U8" s="223"/>
      <c r="V8" s="223">
        <f>SUM(V9:V103)</f>
        <v>340.25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3417</v>
      </c>
      <c r="C9" s="252" t="s">
        <v>3418</v>
      </c>
      <c r="D9" s="243" t="s">
        <v>373</v>
      </c>
      <c r="E9" s="244">
        <v>1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0.14599999999999999</v>
      </c>
      <c r="V9" s="222">
        <f>ROUND(E9*U9,2)</f>
        <v>0.15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3419</v>
      </c>
      <c r="C10" s="252" t="s">
        <v>3420</v>
      </c>
      <c r="D10" s="243" t="s">
        <v>530</v>
      </c>
      <c r="E10" s="244">
        <v>75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0</v>
      </c>
      <c r="V10" s="222">
        <f>ROUND(E10*U10,2)</f>
        <v>0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1">
        <v>3</v>
      </c>
      <c r="B11" s="242" t="s">
        <v>3421</v>
      </c>
      <c r="C11" s="252" t="s">
        <v>3422</v>
      </c>
      <c r="D11" s="243" t="s">
        <v>530</v>
      </c>
      <c r="E11" s="244">
        <v>89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0.42799999999999999</v>
      </c>
      <c r="V11" s="222">
        <f>ROUND(E11*U11,2)</f>
        <v>38.090000000000003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3423</v>
      </c>
      <c r="C12" s="252" t="s">
        <v>3424</v>
      </c>
      <c r="D12" s="243" t="s">
        <v>530</v>
      </c>
      <c r="E12" s="244">
        <v>20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3425</v>
      </c>
      <c r="C13" s="252" t="s">
        <v>3426</v>
      </c>
      <c r="D13" s="243" t="s">
        <v>530</v>
      </c>
      <c r="E13" s="244">
        <v>68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3427</v>
      </c>
      <c r="C14" s="252" t="s">
        <v>3428</v>
      </c>
      <c r="D14" s="243" t="s">
        <v>530</v>
      </c>
      <c r="E14" s="244">
        <v>45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3429</v>
      </c>
      <c r="C15" s="252" t="s">
        <v>3430</v>
      </c>
      <c r="D15" s="243" t="s">
        <v>530</v>
      </c>
      <c r="E15" s="244">
        <v>88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3431</v>
      </c>
      <c r="C16" s="252" t="s">
        <v>3432</v>
      </c>
      <c r="D16" s="243" t="s">
        <v>530</v>
      </c>
      <c r="E16" s="244">
        <v>8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3433</v>
      </c>
      <c r="C17" s="252" t="s">
        <v>3434</v>
      </c>
      <c r="D17" s="243" t="s">
        <v>530</v>
      </c>
      <c r="E17" s="244">
        <v>99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3435</v>
      </c>
      <c r="C18" s="252" t="s">
        <v>3436</v>
      </c>
      <c r="D18" s="243" t="s">
        <v>530</v>
      </c>
      <c r="E18" s="244">
        <v>113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3437</v>
      </c>
      <c r="C19" s="252" t="s">
        <v>3438</v>
      </c>
      <c r="D19" s="243" t="s">
        <v>530</v>
      </c>
      <c r="E19" s="244">
        <v>88.5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</v>
      </c>
      <c r="V19" s="222">
        <f>ROUND(E19*U19,2)</f>
        <v>0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3439</v>
      </c>
      <c r="C20" s="252" t="s">
        <v>3440</v>
      </c>
      <c r="D20" s="243" t="s">
        <v>530</v>
      </c>
      <c r="E20" s="244">
        <v>8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</v>
      </c>
      <c r="V20" s="222">
        <f>ROUND(E20*U20,2)</f>
        <v>0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3439</v>
      </c>
      <c r="C21" s="252" t="s">
        <v>3440</v>
      </c>
      <c r="D21" s="243" t="s">
        <v>530</v>
      </c>
      <c r="E21" s="244">
        <v>99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3441</v>
      </c>
      <c r="C22" s="252" t="s">
        <v>3442</v>
      </c>
      <c r="D22" s="243" t="s">
        <v>373</v>
      </c>
      <c r="E22" s="244">
        <v>45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0.14799999999999999</v>
      </c>
      <c r="V22" s="222">
        <f>ROUND(E22*U22,2)</f>
        <v>6.66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3443</v>
      </c>
      <c r="C23" s="252" t="s">
        <v>3444</v>
      </c>
      <c r="D23" s="243" t="s">
        <v>373</v>
      </c>
      <c r="E23" s="244">
        <v>58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0.157</v>
      </c>
      <c r="V23" s="222">
        <f>ROUND(E23*U23,2)</f>
        <v>9.11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1">
        <v>16</v>
      </c>
      <c r="B24" s="242" t="s">
        <v>3445</v>
      </c>
      <c r="C24" s="252" t="s">
        <v>3446</v>
      </c>
      <c r="D24" s="243" t="s">
        <v>373</v>
      </c>
      <c r="E24" s="244">
        <v>63</v>
      </c>
      <c r="F24" s="245"/>
      <c r="G24" s="246">
        <f>ROUND(E24*F24,2)</f>
        <v>0</v>
      </c>
      <c r="H24" s="245"/>
      <c r="I24" s="246">
        <f>ROUND(E24*H24,2)</f>
        <v>0</v>
      </c>
      <c r="J24" s="245"/>
      <c r="K24" s="246">
        <f>ROUND(E24*J24,2)</f>
        <v>0</v>
      </c>
      <c r="L24" s="246">
        <v>21</v>
      </c>
      <c r="M24" s="246">
        <f>G24*(1+L24/100)</f>
        <v>0</v>
      </c>
      <c r="N24" s="246">
        <v>0</v>
      </c>
      <c r="O24" s="246">
        <f>ROUND(E24*N24,2)</f>
        <v>0</v>
      </c>
      <c r="P24" s="246">
        <v>0</v>
      </c>
      <c r="Q24" s="246">
        <f>ROUND(E24*P24,2)</f>
        <v>0</v>
      </c>
      <c r="R24" s="246"/>
      <c r="S24" s="246" t="s">
        <v>374</v>
      </c>
      <c r="T24" s="247" t="s">
        <v>375</v>
      </c>
      <c r="U24" s="222">
        <v>0.17399999999999999</v>
      </c>
      <c r="V24" s="222">
        <f>ROUND(E24*U24,2)</f>
        <v>10.96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17</v>
      </c>
      <c r="B25" s="242" t="s">
        <v>3447</v>
      </c>
      <c r="C25" s="252" t="s">
        <v>3448</v>
      </c>
      <c r="D25" s="243" t="s">
        <v>373</v>
      </c>
      <c r="E25" s="244">
        <v>12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0.25900000000000001</v>
      </c>
      <c r="V25" s="222">
        <f>ROUND(E25*U25,2)</f>
        <v>3.11</v>
      </c>
      <c r="W25" s="222"/>
      <c r="X25" s="222" t="s">
        <v>376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377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18</v>
      </c>
      <c r="B26" s="242" t="s">
        <v>3449</v>
      </c>
      <c r="C26" s="252" t="s">
        <v>3450</v>
      </c>
      <c r="D26" s="243" t="s">
        <v>373</v>
      </c>
      <c r="E26" s="244">
        <v>4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0.33300000000000002</v>
      </c>
      <c r="V26" s="222">
        <f>ROUND(E26*U26,2)</f>
        <v>1.33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1">
        <v>19</v>
      </c>
      <c r="B27" s="242" t="s">
        <v>3451</v>
      </c>
      <c r="C27" s="252" t="s">
        <v>3452</v>
      </c>
      <c r="D27" s="243" t="s">
        <v>373</v>
      </c>
      <c r="E27" s="244">
        <v>4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/>
      <c r="S27" s="246" t="s">
        <v>374</v>
      </c>
      <c r="T27" s="247" t="s">
        <v>375</v>
      </c>
      <c r="U27" s="222">
        <v>0</v>
      </c>
      <c r="V27" s="222">
        <f>ROUND(E27*U27,2)</f>
        <v>0</v>
      </c>
      <c r="W27" s="222"/>
      <c r="X27" s="222" t="s">
        <v>376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377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1">
        <v>20</v>
      </c>
      <c r="B28" s="242" t="s">
        <v>3453</v>
      </c>
      <c r="C28" s="252" t="s">
        <v>3454</v>
      </c>
      <c r="D28" s="243" t="s">
        <v>530</v>
      </c>
      <c r="E28" s="244">
        <v>30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6">
        <v>0</v>
      </c>
      <c r="O28" s="246">
        <f>ROUND(E28*N28,2)</f>
        <v>0</v>
      </c>
      <c r="P28" s="246">
        <v>0</v>
      </c>
      <c r="Q28" s="246">
        <f>ROUND(E28*P28,2)</f>
        <v>0</v>
      </c>
      <c r="R28" s="246"/>
      <c r="S28" s="246" t="s">
        <v>374</v>
      </c>
      <c r="T28" s="247" t="s">
        <v>375</v>
      </c>
      <c r="U28" s="222">
        <v>0</v>
      </c>
      <c r="V28" s="222">
        <f>ROUND(E28*U28,2)</f>
        <v>0</v>
      </c>
      <c r="W28" s="222"/>
      <c r="X28" s="222" t="s">
        <v>376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377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1">
        <v>21</v>
      </c>
      <c r="B29" s="242" t="s">
        <v>3455</v>
      </c>
      <c r="C29" s="252" t="s">
        <v>591</v>
      </c>
      <c r="D29" s="243" t="s">
        <v>3456</v>
      </c>
      <c r="E29" s="244">
        <v>1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6">
        <v>0</v>
      </c>
      <c r="O29" s="246">
        <f>ROUND(E29*N29,2)</f>
        <v>0</v>
      </c>
      <c r="P29" s="246">
        <v>0</v>
      </c>
      <c r="Q29" s="246">
        <f>ROUND(E29*P29,2)</f>
        <v>0</v>
      </c>
      <c r="R29" s="246"/>
      <c r="S29" s="246" t="s">
        <v>374</v>
      </c>
      <c r="T29" s="247" t="s">
        <v>375</v>
      </c>
      <c r="U29" s="222">
        <v>1.47</v>
      </c>
      <c r="V29" s="222">
        <f>ROUND(E29*U29,2)</f>
        <v>1.47</v>
      </c>
      <c r="W29" s="222"/>
      <c r="X29" s="222" t="s">
        <v>376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377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22</v>
      </c>
      <c r="B30" s="242" t="s">
        <v>3457</v>
      </c>
      <c r="C30" s="252" t="s">
        <v>3458</v>
      </c>
      <c r="D30" s="243" t="s">
        <v>530</v>
      </c>
      <c r="E30" s="244">
        <v>35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23</v>
      </c>
      <c r="B31" s="242" t="s">
        <v>3459</v>
      </c>
      <c r="C31" s="252" t="s">
        <v>3460</v>
      </c>
      <c r="D31" s="243" t="s">
        <v>530</v>
      </c>
      <c r="E31" s="244">
        <v>39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376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1">
        <v>24</v>
      </c>
      <c r="B32" s="242" t="s">
        <v>3461</v>
      </c>
      <c r="C32" s="252" t="s">
        <v>3462</v>
      </c>
      <c r="D32" s="243" t="s">
        <v>530</v>
      </c>
      <c r="E32" s="244">
        <v>35</v>
      </c>
      <c r="F32" s="245"/>
      <c r="G32" s="246">
        <f>ROUND(E32*F32,2)</f>
        <v>0</v>
      </c>
      <c r="H32" s="245"/>
      <c r="I32" s="246">
        <f>ROUND(E32*H32,2)</f>
        <v>0</v>
      </c>
      <c r="J32" s="245"/>
      <c r="K32" s="246">
        <f>ROUND(E32*J32,2)</f>
        <v>0</v>
      </c>
      <c r="L32" s="246">
        <v>21</v>
      </c>
      <c r="M32" s="246">
        <f>G32*(1+L32/100)</f>
        <v>0</v>
      </c>
      <c r="N32" s="246">
        <v>0</v>
      </c>
      <c r="O32" s="246">
        <f>ROUND(E32*N32,2)</f>
        <v>0</v>
      </c>
      <c r="P32" s="246">
        <v>0</v>
      </c>
      <c r="Q32" s="246">
        <f>ROUND(E32*P32,2)</f>
        <v>0</v>
      </c>
      <c r="R32" s="246"/>
      <c r="S32" s="246" t="s">
        <v>374</v>
      </c>
      <c r="T32" s="247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1">
        <v>25</v>
      </c>
      <c r="B33" s="242" t="s">
        <v>3463</v>
      </c>
      <c r="C33" s="252" t="s">
        <v>3464</v>
      </c>
      <c r="D33" s="243" t="s">
        <v>530</v>
      </c>
      <c r="E33" s="244">
        <v>470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/>
      <c r="S33" s="246" t="s">
        <v>374</v>
      </c>
      <c r="T33" s="247" t="s">
        <v>375</v>
      </c>
      <c r="U33" s="222">
        <v>0</v>
      </c>
      <c r="V33" s="222">
        <f>ROUND(E33*U33,2)</f>
        <v>0</v>
      </c>
      <c r="W33" s="222"/>
      <c r="X33" s="222" t="s">
        <v>376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377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1">
        <v>26</v>
      </c>
      <c r="B34" s="242" t="s">
        <v>3465</v>
      </c>
      <c r="C34" s="252" t="s">
        <v>3466</v>
      </c>
      <c r="D34" s="243" t="s">
        <v>530</v>
      </c>
      <c r="E34" s="244">
        <v>170</v>
      </c>
      <c r="F34" s="245"/>
      <c r="G34" s="246">
        <f>ROUND(E34*F34,2)</f>
        <v>0</v>
      </c>
      <c r="H34" s="245"/>
      <c r="I34" s="246">
        <f>ROUND(E34*H34,2)</f>
        <v>0</v>
      </c>
      <c r="J34" s="245"/>
      <c r="K34" s="246">
        <f>ROUND(E34*J34,2)</f>
        <v>0</v>
      </c>
      <c r="L34" s="246">
        <v>21</v>
      </c>
      <c r="M34" s="246">
        <f>G34*(1+L34/100)</f>
        <v>0</v>
      </c>
      <c r="N34" s="246">
        <v>0</v>
      </c>
      <c r="O34" s="246">
        <f>ROUND(E34*N34,2)</f>
        <v>0</v>
      </c>
      <c r="P34" s="246">
        <v>0</v>
      </c>
      <c r="Q34" s="246">
        <f>ROUND(E34*P34,2)</f>
        <v>0</v>
      </c>
      <c r="R34" s="246"/>
      <c r="S34" s="246" t="s">
        <v>374</v>
      </c>
      <c r="T34" s="247" t="s">
        <v>375</v>
      </c>
      <c r="U34" s="222">
        <v>0</v>
      </c>
      <c r="V34" s="222">
        <f>ROUND(E34*U34,2)</f>
        <v>0</v>
      </c>
      <c r="W34" s="222"/>
      <c r="X34" s="222" t="s">
        <v>376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377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1">
        <v>27</v>
      </c>
      <c r="B35" s="242" t="s">
        <v>3467</v>
      </c>
      <c r="C35" s="252" t="s">
        <v>3468</v>
      </c>
      <c r="D35" s="243" t="s">
        <v>530</v>
      </c>
      <c r="E35" s="244">
        <v>156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0</v>
      </c>
      <c r="O35" s="246">
        <f>ROUND(E35*N35,2)</f>
        <v>0</v>
      </c>
      <c r="P35" s="246">
        <v>0</v>
      </c>
      <c r="Q35" s="246">
        <f>ROUND(E35*P35,2)</f>
        <v>0</v>
      </c>
      <c r="R35" s="246"/>
      <c r="S35" s="246" t="s">
        <v>374</v>
      </c>
      <c r="T35" s="247" t="s">
        <v>375</v>
      </c>
      <c r="U35" s="222">
        <v>0</v>
      </c>
      <c r="V35" s="222">
        <f>ROUND(E35*U35,2)</f>
        <v>0</v>
      </c>
      <c r="W35" s="222"/>
      <c r="X35" s="222" t="s">
        <v>376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1">
        <v>28</v>
      </c>
      <c r="B36" s="242" t="s">
        <v>3469</v>
      </c>
      <c r="C36" s="252" t="s">
        <v>3470</v>
      </c>
      <c r="D36" s="243" t="s">
        <v>530</v>
      </c>
      <c r="E36" s="244">
        <v>42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/>
      <c r="S36" s="246" t="s">
        <v>374</v>
      </c>
      <c r="T36" s="247" t="s">
        <v>375</v>
      </c>
      <c r="U36" s="222">
        <v>0</v>
      </c>
      <c r="V36" s="222">
        <f>ROUND(E36*U36,2)</f>
        <v>0</v>
      </c>
      <c r="W36" s="222"/>
      <c r="X36" s="222" t="s">
        <v>376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377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1">
        <v>29</v>
      </c>
      <c r="B37" s="242" t="s">
        <v>3471</v>
      </c>
      <c r="C37" s="252" t="s">
        <v>3472</v>
      </c>
      <c r="D37" s="243" t="s">
        <v>530</v>
      </c>
      <c r="E37" s="244">
        <v>33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 t="s">
        <v>374</v>
      </c>
      <c r="T37" s="247" t="s">
        <v>375</v>
      </c>
      <c r="U37" s="222">
        <v>0</v>
      </c>
      <c r="V37" s="222">
        <f>ROUND(E37*U37,2)</f>
        <v>0</v>
      </c>
      <c r="W37" s="222"/>
      <c r="X37" s="222" t="s">
        <v>376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377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1">
        <v>30</v>
      </c>
      <c r="B38" s="242" t="s">
        <v>3473</v>
      </c>
      <c r="C38" s="252" t="s">
        <v>3474</v>
      </c>
      <c r="D38" s="243" t="s">
        <v>530</v>
      </c>
      <c r="E38" s="244">
        <v>380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6">
        <v>0</v>
      </c>
      <c r="O38" s="246">
        <f>ROUND(E38*N38,2)</f>
        <v>0</v>
      </c>
      <c r="P38" s="246">
        <v>0</v>
      </c>
      <c r="Q38" s="246">
        <f>ROUND(E38*P38,2)</f>
        <v>0</v>
      </c>
      <c r="R38" s="246"/>
      <c r="S38" s="246" t="s">
        <v>374</v>
      </c>
      <c r="T38" s="247" t="s">
        <v>375</v>
      </c>
      <c r="U38" s="222">
        <v>0</v>
      </c>
      <c r="V38" s="222">
        <f>ROUND(E38*U38,2)</f>
        <v>0</v>
      </c>
      <c r="W38" s="222"/>
      <c r="X38" s="222" t="s">
        <v>376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377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41">
        <v>31</v>
      </c>
      <c r="B39" s="242" t="s">
        <v>3475</v>
      </c>
      <c r="C39" s="252" t="s">
        <v>3476</v>
      </c>
      <c r="D39" s="243" t="s">
        <v>594</v>
      </c>
      <c r="E39" s="244">
        <v>1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6">
        <v>0</v>
      </c>
      <c r="O39" s="246">
        <f>ROUND(E39*N39,2)</f>
        <v>0</v>
      </c>
      <c r="P39" s="246">
        <v>0</v>
      </c>
      <c r="Q39" s="246">
        <f>ROUND(E39*P39,2)</f>
        <v>0</v>
      </c>
      <c r="R39" s="246"/>
      <c r="S39" s="246" t="s">
        <v>374</v>
      </c>
      <c r="T39" s="247" t="s">
        <v>375</v>
      </c>
      <c r="U39" s="222">
        <v>1.556</v>
      </c>
      <c r="V39" s="222">
        <f>ROUND(E39*U39,2)</f>
        <v>1.56</v>
      </c>
      <c r="W39" s="222"/>
      <c r="X39" s="222" t="s">
        <v>376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377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41">
        <v>32</v>
      </c>
      <c r="B40" s="242" t="s">
        <v>3477</v>
      </c>
      <c r="C40" s="252" t="s">
        <v>3478</v>
      </c>
      <c r="D40" s="243" t="s">
        <v>373</v>
      </c>
      <c r="E40" s="244">
        <v>92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/>
      <c r="S40" s="246" t="s">
        <v>374</v>
      </c>
      <c r="T40" s="247" t="s">
        <v>375</v>
      </c>
      <c r="U40" s="222">
        <v>0.27200000000000002</v>
      </c>
      <c r="V40" s="222">
        <f>ROUND(E40*U40,2)</f>
        <v>25.02</v>
      </c>
      <c r="W40" s="222"/>
      <c r="X40" s="222" t="s">
        <v>376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377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41">
        <v>33</v>
      </c>
      <c r="B41" s="242" t="s">
        <v>3479</v>
      </c>
      <c r="C41" s="252" t="s">
        <v>3480</v>
      </c>
      <c r="D41" s="243" t="s">
        <v>373</v>
      </c>
      <c r="E41" s="244">
        <v>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0</v>
      </c>
      <c r="O41" s="246">
        <f>ROUND(E41*N41,2)</f>
        <v>0</v>
      </c>
      <c r="P41" s="246">
        <v>0</v>
      </c>
      <c r="Q41" s="246">
        <f>ROUND(E41*P41,2)</f>
        <v>0</v>
      </c>
      <c r="R41" s="246"/>
      <c r="S41" s="246" t="s">
        <v>374</v>
      </c>
      <c r="T41" s="247" t="s">
        <v>375</v>
      </c>
      <c r="U41" s="222">
        <v>8.3000000000000004E-2</v>
      </c>
      <c r="V41" s="222">
        <f>ROUND(E41*U41,2)</f>
        <v>0.17</v>
      </c>
      <c r="W41" s="222"/>
      <c r="X41" s="222" t="s">
        <v>376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377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1">
        <v>34</v>
      </c>
      <c r="B42" s="242" t="s">
        <v>3481</v>
      </c>
      <c r="C42" s="252" t="s">
        <v>3482</v>
      </c>
      <c r="D42" s="243" t="s">
        <v>373</v>
      </c>
      <c r="E42" s="244">
        <v>1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0</v>
      </c>
      <c r="Q42" s="246">
        <f>ROUND(E42*P42,2)</f>
        <v>0</v>
      </c>
      <c r="R42" s="246"/>
      <c r="S42" s="246" t="s">
        <v>374</v>
      </c>
      <c r="T42" s="247" t="s">
        <v>375</v>
      </c>
      <c r="U42" s="222">
        <v>0.20699999999999999</v>
      </c>
      <c r="V42" s="222">
        <f>ROUND(E42*U42,2)</f>
        <v>0.21</v>
      </c>
      <c r="W42" s="222"/>
      <c r="X42" s="222" t="s">
        <v>376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377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1">
        <v>35</v>
      </c>
      <c r="B43" s="242" t="s">
        <v>3483</v>
      </c>
      <c r="C43" s="252" t="s">
        <v>3484</v>
      </c>
      <c r="D43" s="243" t="s">
        <v>373</v>
      </c>
      <c r="E43" s="244">
        <v>1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6">
        <v>0</v>
      </c>
      <c r="O43" s="246">
        <f>ROUND(E43*N43,2)</f>
        <v>0</v>
      </c>
      <c r="P43" s="246">
        <v>0</v>
      </c>
      <c r="Q43" s="246">
        <f>ROUND(E43*P43,2)</f>
        <v>0</v>
      </c>
      <c r="R43" s="246"/>
      <c r="S43" s="246" t="s">
        <v>374</v>
      </c>
      <c r="T43" s="247" t="s">
        <v>375</v>
      </c>
      <c r="U43" s="222">
        <v>0.26900000000000002</v>
      </c>
      <c r="V43" s="222">
        <f>ROUND(E43*U43,2)</f>
        <v>0.27</v>
      </c>
      <c r="W43" s="222"/>
      <c r="X43" s="222" t="s">
        <v>376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1">
        <v>36</v>
      </c>
      <c r="B44" s="242" t="s">
        <v>3485</v>
      </c>
      <c r="C44" s="252" t="s">
        <v>3486</v>
      </c>
      <c r="D44" s="243" t="s">
        <v>373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0</v>
      </c>
      <c r="O44" s="246">
        <f>ROUND(E44*N44,2)</f>
        <v>0</v>
      </c>
      <c r="P44" s="246">
        <v>0</v>
      </c>
      <c r="Q44" s="246">
        <f>ROUND(E44*P44,2)</f>
        <v>0</v>
      </c>
      <c r="R44" s="246"/>
      <c r="S44" s="246" t="s">
        <v>374</v>
      </c>
      <c r="T44" s="247" t="s">
        <v>375</v>
      </c>
      <c r="U44" s="222">
        <v>0</v>
      </c>
      <c r="V44" s="222">
        <f>ROUND(E44*U44,2)</f>
        <v>0</v>
      </c>
      <c r="W44" s="222"/>
      <c r="X44" s="222" t="s">
        <v>376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377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1">
        <v>37</v>
      </c>
      <c r="B45" s="242" t="s">
        <v>3487</v>
      </c>
      <c r="C45" s="252" t="s">
        <v>3488</v>
      </c>
      <c r="D45" s="243" t="s">
        <v>373</v>
      </c>
      <c r="E45" s="244">
        <v>2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0</v>
      </c>
      <c r="O45" s="246">
        <f>ROUND(E45*N45,2)</f>
        <v>0</v>
      </c>
      <c r="P45" s="246">
        <v>0</v>
      </c>
      <c r="Q45" s="246">
        <f>ROUND(E45*P45,2)</f>
        <v>0</v>
      </c>
      <c r="R45" s="246"/>
      <c r="S45" s="246" t="s">
        <v>374</v>
      </c>
      <c r="T45" s="247" t="s">
        <v>375</v>
      </c>
      <c r="U45" s="222">
        <v>0</v>
      </c>
      <c r="V45" s="222">
        <f>ROUND(E45*U45,2)</f>
        <v>0</v>
      </c>
      <c r="W45" s="222"/>
      <c r="X45" s="222" t="s">
        <v>376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377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1">
        <v>38</v>
      </c>
      <c r="B46" s="242" t="s">
        <v>3489</v>
      </c>
      <c r="C46" s="252" t="s">
        <v>3490</v>
      </c>
      <c r="D46" s="243" t="s">
        <v>373</v>
      </c>
      <c r="E46" s="244">
        <v>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0</v>
      </c>
      <c r="O46" s="246">
        <f>ROUND(E46*N46,2)</f>
        <v>0</v>
      </c>
      <c r="P46" s="246">
        <v>0</v>
      </c>
      <c r="Q46" s="246">
        <f>ROUND(E46*P46,2)</f>
        <v>0</v>
      </c>
      <c r="R46" s="246"/>
      <c r="S46" s="246" t="s">
        <v>374</v>
      </c>
      <c r="T46" s="247" t="s">
        <v>375</v>
      </c>
      <c r="U46" s="222">
        <v>0</v>
      </c>
      <c r="V46" s="222">
        <f>ROUND(E46*U46,2)</f>
        <v>0</v>
      </c>
      <c r="W46" s="222"/>
      <c r="X46" s="222" t="s">
        <v>376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1">
        <v>39</v>
      </c>
      <c r="B47" s="242" t="s">
        <v>3491</v>
      </c>
      <c r="C47" s="252" t="s">
        <v>3492</v>
      </c>
      <c r="D47" s="243" t="s">
        <v>373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6">
        <v>0</v>
      </c>
      <c r="O47" s="246">
        <f>ROUND(E47*N47,2)</f>
        <v>0</v>
      </c>
      <c r="P47" s="246">
        <v>0</v>
      </c>
      <c r="Q47" s="246">
        <f>ROUND(E47*P47,2)</f>
        <v>0</v>
      </c>
      <c r="R47" s="246"/>
      <c r="S47" s="246" t="s">
        <v>374</v>
      </c>
      <c r="T47" s="247" t="s">
        <v>375</v>
      </c>
      <c r="U47" s="222">
        <v>0</v>
      </c>
      <c r="V47" s="222">
        <f>ROUND(E47*U47,2)</f>
        <v>0</v>
      </c>
      <c r="W47" s="222"/>
      <c r="X47" s="222" t="s">
        <v>376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377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1">
        <v>40</v>
      </c>
      <c r="B48" s="242" t="s">
        <v>3493</v>
      </c>
      <c r="C48" s="252" t="s">
        <v>3494</v>
      </c>
      <c r="D48" s="243" t="s">
        <v>373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0</v>
      </c>
      <c r="O48" s="246">
        <f>ROUND(E48*N48,2)</f>
        <v>0</v>
      </c>
      <c r="P48" s="246">
        <v>0</v>
      </c>
      <c r="Q48" s="246">
        <f>ROUND(E48*P48,2)</f>
        <v>0</v>
      </c>
      <c r="R48" s="246"/>
      <c r="S48" s="246" t="s">
        <v>374</v>
      </c>
      <c r="T48" s="247" t="s">
        <v>375</v>
      </c>
      <c r="U48" s="222">
        <v>0</v>
      </c>
      <c r="V48" s="222">
        <f>ROUND(E48*U48,2)</f>
        <v>0</v>
      </c>
      <c r="W48" s="222"/>
      <c r="X48" s="222" t="s">
        <v>376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377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1">
        <v>41</v>
      </c>
      <c r="B49" s="242" t="s">
        <v>3495</v>
      </c>
      <c r="C49" s="252" t="s">
        <v>3496</v>
      </c>
      <c r="D49" s="243" t="s">
        <v>373</v>
      </c>
      <c r="E49" s="244">
        <v>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6"/>
      <c r="S49" s="246" t="s">
        <v>374</v>
      </c>
      <c r="T49" s="247" t="s">
        <v>375</v>
      </c>
      <c r="U49" s="222">
        <v>0.20699999999999999</v>
      </c>
      <c r="V49" s="222">
        <f>ROUND(E49*U49,2)</f>
        <v>0.41</v>
      </c>
      <c r="W49" s="222"/>
      <c r="X49" s="222" t="s">
        <v>376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377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1">
        <v>42</v>
      </c>
      <c r="B50" s="242" t="s">
        <v>3497</v>
      </c>
      <c r="C50" s="252" t="s">
        <v>3498</v>
      </c>
      <c r="D50" s="243" t="s">
        <v>373</v>
      </c>
      <c r="E50" s="244">
        <v>2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6">
        <v>0</v>
      </c>
      <c r="O50" s="246">
        <f>ROUND(E50*N50,2)</f>
        <v>0</v>
      </c>
      <c r="P50" s="246">
        <v>0</v>
      </c>
      <c r="Q50" s="246">
        <f>ROUND(E50*P50,2)</f>
        <v>0</v>
      </c>
      <c r="R50" s="246"/>
      <c r="S50" s="246" t="s">
        <v>374</v>
      </c>
      <c r="T50" s="247" t="s">
        <v>375</v>
      </c>
      <c r="U50" s="222">
        <v>0.22700000000000001</v>
      </c>
      <c r="V50" s="222">
        <f>ROUND(E50*U50,2)</f>
        <v>0.45</v>
      </c>
      <c r="W50" s="222"/>
      <c r="X50" s="222" t="s">
        <v>376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377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1">
        <v>43</v>
      </c>
      <c r="B51" s="242" t="s">
        <v>3499</v>
      </c>
      <c r="C51" s="252" t="s">
        <v>3500</v>
      </c>
      <c r="D51" s="243" t="s">
        <v>373</v>
      </c>
      <c r="E51" s="244">
        <v>5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/>
      <c r="S51" s="246" t="s">
        <v>374</v>
      </c>
      <c r="T51" s="247" t="s">
        <v>375</v>
      </c>
      <c r="U51" s="222">
        <v>0.26900000000000002</v>
      </c>
      <c r="V51" s="222">
        <f>ROUND(E51*U51,2)</f>
        <v>1.35</v>
      </c>
      <c r="W51" s="222"/>
      <c r="X51" s="222" t="s">
        <v>376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377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1">
        <v>44</v>
      </c>
      <c r="B52" s="242" t="s">
        <v>3501</v>
      </c>
      <c r="C52" s="252" t="s">
        <v>3502</v>
      </c>
      <c r="D52" s="243" t="s">
        <v>373</v>
      </c>
      <c r="E52" s="244">
        <v>4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 t="s">
        <v>374</v>
      </c>
      <c r="T52" s="247" t="s">
        <v>375</v>
      </c>
      <c r="U52" s="222">
        <v>0.16500000000000001</v>
      </c>
      <c r="V52" s="222">
        <f>ROUND(E52*U52,2)</f>
        <v>0.66</v>
      </c>
      <c r="W52" s="222"/>
      <c r="X52" s="222" t="s">
        <v>376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377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1">
        <v>45</v>
      </c>
      <c r="B53" s="242" t="s">
        <v>3503</v>
      </c>
      <c r="C53" s="252" t="s">
        <v>3504</v>
      </c>
      <c r="D53" s="243" t="s">
        <v>373</v>
      </c>
      <c r="E53" s="244">
        <v>1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6">
        <v>0</v>
      </c>
      <c r="O53" s="246">
        <f>ROUND(E53*N53,2)</f>
        <v>0</v>
      </c>
      <c r="P53" s="246">
        <v>0</v>
      </c>
      <c r="Q53" s="246">
        <f>ROUND(E53*P53,2)</f>
        <v>0</v>
      </c>
      <c r="R53" s="246"/>
      <c r="S53" s="246" t="s">
        <v>374</v>
      </c>
      <c r="T53" s="247" t="s">
        <v>375</v>
      </c>
      <c r="U53" s="222">
        <v>0.4</v>
      </c>
      <c r="V53" s="222">
        <f>ROUND(E53*U53,2)</f>
        <v>0.4</v>
      </c>
      <c r="W53" s="222"/>
      <c r="X53" s="222" t="s">
        <v>376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377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1">
        <v>46</v>
      </c>
      <c r="B54" s="242" t="s">
        <v>3505</v>
      </c>
      <c r="C54" s="252" t="s">
        <v>3506</v>
      </c>
      <c r="D54" s="243" t="s">
        <v>373</v>
      </c>
      <c r="E54" s="244">
        <v>1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0</v>
      </c>
      <c r="O54" s="246">
        <f>ROUND(E54*N54,2)</f>
        <v>0</v>
      </c>
      <c r="P54" s="246">
        <v>0</v>
      </c>
      <c r="Q54" s="246">
        <f>ROUND(E54*P54,2)</f>
        <v>0</v>
      </c>
      <c r="R54" s="246"/>
      <c r="S54" s="246" t="s">
        <v>374</v>
      </c>
      <c r="T54" s="247" t="s">
        <v>375</v>
      </c>
      <c r="U54" s="222">
        <v>0.501</v>
      </c>
      <c r="V54" s="222">
        <f>ROUND(E54*U54,2)</f>
        <v>0.5</v>
      </c>
      <c r="W54" s="222"/>
      <c r="X54" s="222" t="s">
        <v>376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377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1">
        <v>47</v>
      </c>
      <c r="B55" s="242" t="s">
        <v>3507</v>
      </c>
      <c r="C55" s="252" t="s">
        <v>3508</v>
      </c>
      <c r="D55" s="243" t="s">
        <v>373</v>
      </c>
      <c r="E55" s="244">
        <v>1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0</v>
      </c>
      <c r="Q55" s="246">
        <f>ROUND(E55*P55,2)</f>
        <v>0</v>
      </c>
      <c r="R55" s="246"/>
      <c r="S55" s="246" t="s">
        <v>374</v>
      </c>
      <c r="T55" s="247" t="s">
        <v>375</v>
      </c>
      <c r="U55" s="222">
        <v>0.189</v>
      </c>
      <c r="V55" s="222">
        <f>ROUND(E55*U55,2)</f>
        <v>0.19</v>
      </c>
      <c r="W55" s="222"/>
      <c r="X55" s="222" t="s">
        <v>376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377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1">
        <v>48</v>
      </c>
      <c r="B56" s="242" t="s">
        <v>3509</v>
      </c>
      <c r="C56" s="252" t="s">
        <v>3510</v>
      </c>
      <c r="D56" s="243" t="s">
        <v>373</v>
      </c>
      <c r="E56" s="244">
        <v>1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6">
        <v>0</v>
      </c>
      <c r="O56" s="246">
        <f>ROUND(E56*N56,2)</f>
        <v>0</v>
      </c>
      <c r="P56" s="246">
        <v>0</v>
      </c>
      <c r="Q56" s="246">
        <f>ROUND(E56*P56,2)</f>
        <v>0</v>
      </c>
      <c r="R56" s="246"/>
      <c r="S56" s="246" t="s">
        <v>374</v>
      </c>
      <c r="T56" s="247" t="s">
        <v>375</v>
      </c>
      <c r="U56" s="222">
        <v>0.23</v>
      </c>
      <c r="V56" s="222">
        <f>ROUND(E56*U56,2)</f>
        <v>0.23</v>
      </c>
      <c r="W56" s="222"/>
      <c r="X56" s="222" t="s">
        <v>376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377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1">
        <v>49</v>
      </c>
      <c r="B57" s="242" t="s">
        <v>3511</v>
      </c>
      <c r="C57" s="252" t="s">
        <v>3512</v>
      </c>
      <c r="D57" s="243" t="s">
        <v>594</v>
      </c>
      <c r="E57" s="244">
        <v>2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6">
        <v>0</v>
      </c>
      <c r="O57" s="246">
        <f>ROUND(E57*N57,2)</f>
        <v>0</v>
      </c>
      <c r="P57" s="246">
        <v>0</v>
      </c>
      <c r="Q57" s="246">
        <f>ROUND(E57*P57,2)</f>
        <v>0</v>
      </c>
      <c r="R57" s="246"/>
      <c r="S57" s="246" t="s">
        <v>374</v>
      </c>
      <c r="T57" s="247" t="s">
        <v>375</v>
      </c>
      <c r="U57" s="222">
        <v>0</v>
      </c>
      <c r="V57" s="222">
        <f>ROUND(E57*U57,2)</f>
        <v>0</v>
      </c>
      <c r="W57" s="222"/>
      <c r="X57" s="222" t="s">
        <v>376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377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1">
        <v>50</v>
      </c>
      <c r="B58" s="242" t="s">
        <v>3513</v>
      </c>
      <c r="C58" s="252" t="s">
        <v>3514</v>
      </c>
      <c r="D58" s="243" t="s">
        <v>594</v>
      </c>
      <c r="E58" s="244">
        <v>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0</v>
      </c>
      <c r="Q58" s="246">
        <f>ROUND(E58*P58,2)</f>
        <v>0</v>
      </c>
      <c r="R58" s="246"/>
      <c r="S58" s="246" t="s">
        <v>374</v>
      </c>
      <c r="T58" s="247" t="s">
        <v>375</v>
      </c>
      <c r="U58" s="222">
        <v>0</v>
      </c>
      <c r="V58" s="222">
        <f>ROUND(E58*U58,2)</f>
        <v>0</v>
      </c>
      <c r="W58" s="222"/>
      <c r="X58" s="222" t="s">
        <v>376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377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1">
        <v>51</v>
      </c>
      <c r="B59" s="242" t="s">
        <v>3515</v>
      </c>
      <c r="C59" s="252" t="s">
        <v>3516</v>
      </c>
      <c r="D59" s="243" t="s">
        <v>530</v>
      </c>
      <c r="E59" s="244">
        <v>945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0</v>
      </c>
      <c r="O59" s="246">
        <f>ROUND(E59*N59,2)</f>
        <v>0</v>
      </c>
      <c r="P59" s="246">
        <v>0</v>
      </c>
      <c r="Q59" s="246">
        <f>ROUND(E59*P59,2)</f>
        <v>0</v>
      </c>
      <c r="R59" s="246"/>
      <c r="S59" s="246" t="s">
        <v>374</v>
      </c>
      <c r="T59" s="247" t="s">
        <v>375</v>
      </c>
      <c r="U59" s="222">
        <v>6.7000000000000004E-2</v>
      </c>
      <c r="V59" s="222">
        <f>ROUND(E59*U59,2)</f>
        <v>63.32</v>
      </c>
      <c r="W59" s="222"/>
      <c r="X59" s="222" t="s">
        <v>376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377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1">
        <v>52</v>
      </c>
      <c r="B60" s="242" t="s">
        <v>3517</v>
      </c>
      <c r="C60" s="252" t="s">
        <v>3518</v>
      </c>
      <c r="D60" s="243" t="s">
        <v>530</v>
      </c>
      <c r="E60" s="244">
        <v>945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0</v>
      </c>
      <c r="O60" s="246">
        <f>ROUND(E60*N60,2)</f>
        <v>0</v>
      </c>
      <c r="P60" s="246">
        <v>0</v>
      </c>
      <c r="Q60" s="246">
        <f>ROUND(E60*P60,2)</f>
        <v>0</v>
      </c>
      <c r="R60" s="246"/>
      <c r="S60" s="246" t="s">
        <v>374</v>
      </c>
      <c r="T60" s="247" t="s">
        <v>375</v>
      </c>
      <c r="U60" s="222">
        <v>6.2E-2</v>
      </c>
      <c r="V60" s="222">
        <f>ROUND(E60*U60,2)</f>
        <v>58.59</v>
      </c>
      <c r="W60" s="222"/>
      <c r="X60" s="222" t="s">
        <v>376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377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1">
        <v>53</v>
      </c>
      <c r="B61" s="242" t="s">
        <v>3519</v>
      </c>
      <c r="C61" s="252" t="s">
        <v>3520</v>
      </c>
      <c r="D61" s="243" t="s">
        <v>3456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0</v>
      </c>
      <c r="Q61" s="246">
        <f>ROUND(E61*P61,2)</f>
        <v>0</v>
      </c>
      <c r="R61" s="246"/>
      <c r="S61" s="246" t="s">
        <v>374</v>
      </c>
      <c r="T61" s="247" t="s">
        <v>375</v>
      </c>
      <c r="U61" s="222">
        <v>0</v>
      </c>
      <c r="V61" s="222">
        <f>ROUND(E61*U61,2)</f>
        <v>0</v>
      </c>
      <c r="W61" s="222"/>
      <c r="X61" s="222" t="s">
        <v>376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377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1">
        <v>54</v>
      </c>
      <c r="B62" s="242" t="s">
        <v>3521</v>
      </c>
      <c r="C62" s="252" t="s">
        <v>3522</v>
      </c>
      <c r="D62" s="243" t="s">
        <v>3456</v>
      </c>
      <c r="E62" s="244">
        <v>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0</v>
      </c>
      <c r="O62" s="246">
        <f>ROUND(E62*N62,2)</f>
        <v>0</v>
      </c>
      <c r="P62" s="246">
        <v>0</v>
      </c>
      <c r="Q62" s="246">
        <f>ROUND(E62*P62,2)</f>
        <v>0</v>
      </c>
      <c r="R62" s="246"/>
      <c r="S62" s="246" t="s">
        <v>374</v>
      </c>
      <c r="T62" s="247" t="s">
        <v>375</v>
      </c>
      <c r="U62" s="222">
        <v>1.327</v>
      </c>
      <c r="V62" s="222">
        <f>ROUND(E62*U62,2)</f>
        <v>1.33</v>
      </c>
      <c r="W62" s="222"/>
      <c r="X62" s="222" t="s">
        <v>376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377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1">
        <v>55</v>
      </c>
      <c r="B63" s="242" t="s">
        <v>3523</v>
      </c>
      <c r="C63" s="252" t="s">
        <v>3524</v>
      </c>
      <c r="D63" s="243" t="s">
        <v>594</v>
      </c>
      <c r="E63" s="244">
        <v>12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6"/>
      <c r="S63" s="246" t="s">
        <v>374</v>
      </c>
      <c r="T63" s="247" t="s">
        <v>375</v>
      </c>
      <c r="U63" s="222">
        <v>0</v>
      </c>
      <c r="V63" s="222">
        <f>ROUND(E63*U63,2)</f>
        <v>0</v>
      </c>
      <c r="W63" s="222"/>
      <c r="X63" s="222" t="s">
        <v>376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377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1">
        <v>56</v>
      </c>
      <c r="B64" s="242" t="s">
        <v>3525</v>
      </c>
      <c r="C64" s="252" t="s">
        <v>3526</v>
      </c>
      <c r="D64" s="243" t="s">
        <v>901</v>
      </c>
      <c r="E64" s="244">
        <v>1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6">
        <v>0</v>
      </c>
      <c r="O64" s="246">
        <f>ROUND(E64*N64,2)</f>
        <v>0</v>
      </c>
      <c r="P64" s="246">
        <v>0</v>
      </c>
      <c r="Q64" s="246">
        <f>ROUND(E64*P64,2)</f>
        <v>0</v>
      </c>
      <c r="R64" s="246"/>
      <c r="S64" s="246" t="s">
        <v>374</v>
      </c>
      <c r="T64" s="247" t="s">
        <v>375</v>
      </c>
      <c r="U64" s="222">
        <v>0</v>
      </c>
      <c r="V64" s="222">
        <f>ROUND(E64*U64,2)</f>
        <v>0</v>
      </c>
      <c r="W64" s="222"/>
      <c r="X64" s="222" t="s">
        <v>376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377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1">
        <v>57</v>
      </c>
      <c r="B65" s="242" t="s">
        <v>3525</v>
      </c>
      <c r="C65" s="252" t="s">
        <v>3527</v>
      </c>
      <c r="D65" s="243" t="s">
        <v>901</v>
      </c>
      <c r="E65" s="244">
        <v>1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6"/>
      <c r="S65" s="246" t="s">
        <v>374</v>
      </c>
      <c r="T65" s="247" t="s">
        <v>375</v>
      </c>
      <c r="U65" s="222">
        <v>0</v>
      </c>
      <c r="V65" s="222">
        <f>ROUND(E65*U65,2)</f>
        <v>0</v>
      </c>
      <c r="W65" s="222"/>
      <c r="X65" s="222" t="s">
        <v>788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3528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1">
        <v>58</v>
      </c>
      <c r="B66" s="242" t="s">
        <v>3525</v>
      </c>
      <c r="C66" s="252" t="s">
        <v>3529</v>
      </c>
      <c r="D66" s="243" t="s">
        <v>901</v>
      </c>
      <c r="E66" s="244">
        <v>3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0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 t="s">
        <v>374</v>
      </c>
      <c r="T66" s="247" t="s">
        <v>375</v>
      </c>
      <c r="U66" s="222">
        <v>0</v>
      </c>
      <c r="V66" s="222">
        <f>ROUND(E66*U66,2)</f>
        <v>0</v>
      </c>
      <c r="W66" s="222"/>
      <c r="X66" s="222" t="s">
        <v>788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3528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1">
        <v>59</v>
      </c>
      <c r="B67" s="242" t="s">
        <v>3525</v>
      </c>
      <c r="C67" s="252" t="s">
        <v>3530</v>
      </c>
      <c r="D67" s="243" t="s">
        <v>901</v>
      </c>
      <c r="E67" s="244">
        <v>3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6"/>
      <c r="S67" s="246" t="s">
        <v>374</v>
      </c>
      <c r="T67" s="247" t="s">
        <v>375</v>
      </c>
      <c r="U67" s="222">
        <v>0</v>
      </c>
      <c r="V67" s="222">
        <f>ROUND(E67*U67,2)</f>
        <v>0</v>
      </c>
      <c r="W67" s="222"/>
      <c r="X67" s="222" t="s">
        <v>788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3528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1">
        <v>60</v>
      </c>
      <c r="B68" s="242" t="s">
        <v>3531</v>
      </c>
      <c r="C68" s="252" t="s">
        <v>3532</v>
      </c>
      <c r="D68" s="243" t="s">
        <v>530</v>
      </c>
      <c r="E68" s="244">
        <v>8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6">
        <v>0</v>
      </c>
      <c r="O68" s="246">
        <f>ROUND(E68*N68,2)</f>
        <v>0</v>
      </c>
      <c r="P68" s="246">
        <v>0</v>
      </c>
      <c r="Q68" s="246">
        <f>ROUND(E68*P68,2)</f>
        <v>0</v>
      </c>
      <c r="R68" s="246"/>
      <c r="S68" s="246" t="s">
        <v>374</v>
      </c>
      <c r="T68" s="247" t="s">
        <v>375</v>
      </c>
      <c r="U68" s="222">
        <v>0</v>
      </c>
      <c r="V68" s="222">
        <f>ROUND(E68*U68,2)</f>
        <v>0</v>
      </c>
      <c r="W68" s="222"/>
      <c r="X68" s="222" t="s">
        <v>376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377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1">
        <v>61</v>
      </c>
      <c r="B69" s="242" t="s">
        <v>3533</v>
      </c>
      <c r="C69" s="252" t="s">
        <v>3534</v>
      </c>
      <c r="D69" s="243" t="s">
        <v>594</v>
      </c>
      <c r="E69" s="244">
        <v>12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 t="s">
        <v>374</v>
      </c>
      <c r="T69" s="247" t="s">
        <v>375</v>
      </c>
      <c r="U69" s="222">
        <v>0</v>
      </c>
      <c r="V69" s="222">
        <f>ROUND(E69*U69,2)</f>
        <v>0</v>
      </c>
      <c r="W69" s="222"/>
      <c r="X69" s="222" t="s">
        <v>376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377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1">
        <v>62</v>
      </c>
      <c r="B70" s="242" t="s">
        <v>3535</v>
      </c>
      <c r="C70" s="252" t="s">
        <v>3536</v>
      </c>
      <c r="D70" s="243" t="s">
        <v>594</v>
      </c>
      <c r="E70" s="244">
        <v>12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 t="s">
        <v>374</v>
      </c>
      <c r="T70" s="247" t="s">
        <v>375</v>
      </c>
      <c r="U70" s="222">
        <v>0</v>
      </c>
      <c r="V70" s="222">
        <f>ROUND(E70*U70,2)</f>
        <v>0</v>
      </c>
      <c r="W70" s="222"/>
      <c r="X70" s="222" t="s">
        <v>376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377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1">
        <v>63</v>
      </c>
      <c r="B71" s="242" t="s">
        <v>3537</v>
      </c>
      <c r="C71" s="252" t="s">
        <v>3538</v>
      </c>
      <c r="D71" s="243" t="s">
        <v>594</v>
      </c>
      <c r="E71" s="244">
        <v>12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0</v>
      </c>
      <c r="Q71" s="246">
        <f>ROUND(E71*P71,2)</f>
        <v>0</v>
      </c>
      <c r="R71" s="246"/>
      <c r="S71" s="246" t="s">
        <v>374</v>
      </c>
      <c r="T71" s="247" t="s">
        <v>375</v>
      </c>
      <c r="U71" s="222">
        <v>0</v>
      </c>
      <c r="V71" s="222">
        <f>ROUND(E71*U71,2)</f>
        <v>0</v>
      </c>
      <c r="W71" s="222"/>
      <c r="X71" s="222" t="s">
        <v>376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377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1">
        <v>64</v>
      </c>
      <c r="B72" s="242" t="s">
        <v>3539</v>
      </c>
      <c r="C72" s="252" t="s">
        <v>3540</v>
      </c>
      <c r="D72" s="243" t="s">
        <v>594</v>
      </c>
      <c r="E72" s="244">
        <v>12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0</v>
      </c>
      <c r="Q72" s="246">
        <f>ROUND(E72*P72,2)</f>
        <v>0</v>
      </c>
      <c r="R72" s="246"/>
      <c r="S72" s="246" t="s">
        <v>374</v>
      </c>
      <c r="T72" s="247" t="s">
        <v>375</v>
      </c>
      <c r="U72" s="222">
        <v>0</v>
      </c>
      <c r="V72" s="222">
        <f>ROUND(E72*U72,2)</f>
        <v>0</v>
      </c>
      <c r="W72" s="222"/>
      <c r="X72" s="222" t="s">
        <v>376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377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1">
        <v>65</v>
      </c>
      <c r="B73" s="242" t="s">
        <v>3541</v>
      </c>
      <c r="C73" s="252" t="s">
        <v>3542</v>
      </c>
      <c r="D73" s="243" t="s">
        <v>594</v>
      </c>
      <c r="E73" s="244">
        <v>11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6">
        <v>0</v>
      </c>
      <c r="O73" s="246">
        <f>ROUND(E73*N73,2)</f>
        <v>0</v>
      </c>
      <c r="P73" s="246">
        <v>0</v>
      </c>
      <c r="Q73" s="246">
        <f>ROUND(E73*P73,2)</f>
        <v>0</v>
      </c>
      <c r="R73" s="246"/>
      <c r="S73" s="246" t="s">
        <v>374</v>
      </c>
      <c r="T73" s="247" t="s">
        <v>375</v>
      </c>
      <c r="U73" s="222">
        <v>0</v>
      </c>
      <c r="V73" s="222">
        <f>ROUND(E73*U73,2)</f>
        <v>0</v>
      </c>
      <c r="W73" s="222"/>
      <c r="X73" s="222" t="s">
        <v>376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377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1">
        <v>66</v>
      </c>
      <c r="B74" s="242" t="s">
        <v>3543</v>
      </c>
      <c r="C74" s="252" t="s">
        <v>3544</v>
      </c>
      <c r="D74" s="243" t="s">
        <v>594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 t="s">
        <v>374</v>
      </c>
      <c r="T74" s="247" t="s">
        <v>375</v>
      </c>
      <c r="U74" s="222">
        <v>0</v>
      </c>
      <c r="V74" s="222">
        <f>ROUND(E74*U74,2)</f>
        <v>0</v>
      </c>
      <c r="W74" s="222"/>
      <c r="X74" s="222" t="s">
        <v>376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377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1">
        <v>67</v>
      </c>
      <c r="B75" s="242" t="s">
        <v>3545</v>
      </c>
      <c r="C75" s="252" t="s">
        <v>3546</v>
      </c>
      <c r="D75" s="243" t="s">
        <v>594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0</v>
      </c>
      <c r="Q75" s="246">
        <f>ROUND(E75*P75,2)</f>
        <v>0</v>
      </c>
      <c r="R75" s="246"/>
      <c r="S75" s="246" t="s">
        <v>374</v>
      </c>
      <c r="T75" s="247" t="s">
        <v>375</v>
      </c>
      <c r="U75" s="222">
        <v>0</v>
      </c>
      <c r="V75" s="222">
        <f>ROUND(E75*U75,2)</f>
        <v>0</v>
      </c>
      <c r="W75" s="222"/>
      <c r="X75" s="222" t="s">
        <v>376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377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1">
        <v>68</v>
      </c>
      <c r="B76" s="242" t="s">
        <v>3547</v>
      </c>
      <c r="C76" s="252" t="s">
        <v>3548</v>
      </c>
      <c r="D76" s="243" t="s">
        <v>373</v>
      </c>
      <c r="E76" s="244">
        <v>12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6">
        <v>0</v>
      </c>
      <c r="O76" s="246">
        <f>ROUND(E76*N76,2)</f>
        <v>0</v>
      </c>
      <c r="P76" s="246">
        <v>0</v>
      </c>
      <c r="Q76" s="246">
        <f>ROUND(E76*P76,2)</f>
        <v>0</v>
      </c>
      <c r="R76" s="246"/>
      <c r="S76" s="246" t="s">
        <v>374</v>
      </c>
      <c r="T76" s="247" t="s">
        <v>375</v>
      </c>
      <c r="U76" s="222">
        <v>0</v>
      </c>
      <c r="V76" s="222">
        <f>ROUND(E76*U76,2)</f>
        <v>0</v>
      </c>
      <c r="W76" s="222"/>
      <c r="X76" s="222" t="s">
        <v>376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377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1">
        <v>69</v>
      </c>
      <c r="B77" s="242" t="s">
        <v>3549</v>
      </c>
      <c r="C77" s="252" t="s">
        <v>3550</v>
      </c>
      <c r="D77" s="243" t="s">
        <v>594</v>
      </c>
      <c r="E77" s="244">
        <v>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</v>
      </c>
      <c r="Q77" s="246">
        <f>ROUND(E77*P77,2)</f>
        <v>0</v>
      </c>
      <c r="R77" s="246"/>
      <c r="S77" s="246" t="s">
        <v>374</v>
      </c>
      <c r="T77" s="247" t="s">
        <v>375</v>
      </c>
      <c r="U77" s="222">
        <v>0</v>
      </c>
      <c r="V77" s="222">
        <f>ROUND(E77*U77,2)</f>
        <v>0</v>
      </c>
      <c r="W77" s="222"/>
      <c r="X77" s="222" t="s">
        <v>376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377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1">
        <v>70</v>
      </c>
      <c r="B78" s="242" t="s">
        <v>3551</v>
      </c>
      <c r="C78" s="252" t="s">
        <v>3552</v>
      </c>
      <c r="D78" s="243" t="s">
        <v>594</v>
      </c>
      <c r="E78" s="244">
        <v>4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 t="s">
        <v>374</v>
      </c>
      <c r="T78" s="247" t="s">
        <v>375</v>
      </c>
      <c r="U78" s="222">
        <v>0</v>
      </c>
      <c r="V78" s="222">
        <f>ROUND(E78*U78,2)</f>
        <v>0</v>
      </c>
      <c r="W78" s="222"/>
      <c r="X78" s="222" t="s">
        <v>376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377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1">
        <v>71</v>
      </c>
      <c r="B79" s="242" t="s">
        <v>3553</v>
      </c>
      <c r="C79" s="252" t="s">
        <v>3554</v>
      </c>
      <c r="D79" s="243" t="s">
        <v>594</v>
      </c>
      <c r="E79" s="244">
        <v>3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0</v>
      </c>
      <c r="Q79" s="246">
        <f>ROUND(E79*P79,2)</f>
        <v>0</v>
      </c>
      <c r="R79" s="246"/>
      <c r="S79" s="246" t="s">
        <v>374</v>
      </c>
      <c r="T79" s="247" t="s">
        <v>375</v>
      </c>
      <c r="U79" s="222">
        <v>0.755</v>
      </c>
      <c r="V79" s="222">
        <f>ROUND(E79*U79,2)</f>
        <v>2.27</v>
      </c>
      <c r="W79" s="222"/>
      <c r="X79" s="222" t="s">
        <v>376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377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1">
        <v>72</v>
      </c>
      <c r="B80" s="242" t="s">
        <v>3555</v>
      </c>
      <c r="C80" s="252" t="s">
        <v>3556</v>
      </c>
      <c r="D80" s="243" t="s">
        <v>373</v>
      </c>
      <c r="E80" s="244">
        <v>4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 t="s">
        <v>374</v>
      </c>
      <c r="T80" s="247" t="s">
        <v>375</v>
      </c>
      <c r="U80" s="222">
        <v>0.755</v>
      </c>
      <c r="V80" s="222">
        <f>ROUND(E80*U80,2)</f>
        <v>3.02</v>
      </c>
      <c r="W80" s="222"/>
      <c r="X80" s="222" t="s">
        <v>376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377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1">
        <v>73</v>
      </c>
      <c r="B81" s="242" t="s">
        <v>3557</v>
      </c>
      <c r="C81" s="252" t="s">
        <v>3558</v>
      </c>
      <c r="D81" s="243" t="s">
        <v>594</v>
      </c>
      <c r="E81" s="244">
        <v>1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</v>
      </c>
      <c r="Q81" s="246">
        <f>ROUND(E81*P81,2)</f>
        <v>0</v>
      </c>
      <c r="R81" s="246"/>
      <c r="S81" s="246" t="s">
        <v>374</v>
      </c>
      <c r="T81" s="247" t="s">
        <v>375</v>
      </c>
      <c r="U81" s="222">
        <v>0.755</v>
      </c>
      <c r="V81" s="222">
        <f>ROUND(E81*U81,2)</f>
        <v>0.76</v>
      </c>
      <c r="W81" s="222"/>
      <c r="X81" s="222" t="s">
        <v>376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377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1">
        <v>74</v>
      </c>
      <c r="B82" s="242" t="s">
        <v>3559</v>
      </c>
      <c r="C82" s="252" t="s">
        <v>3560</v>
      </c>
      <c r="D82" s="243" t="s">
        <v>594</v>
      </c>
      <c r="E82" s="244">
        <v>18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6">
        <v>0</v>
      </c>
      <c r="O82" s="246">
        <f>ROUND(E82*N82,2)</f>
        <v>0</v>
      </c>
      <c r="P82" s="246">
        <v>0</v>
      </c>
      <c r="Q82" s="246">
        <f>ROUND(E82*P82,2)</f>
        <v>0</v>
      </c>
      <c r="R82" s="246"/>
      <c r="S82" s="246" t="s">
        <v>374</v>
      </c>
      <c r="T82" s="247" t="s">
        <v>375</v>
      </c>
      <c r="U82" s="222">
        <v>0</v>
      </c>
      <c r="V82" s="222">
        <f>ROUND(E82*U82,2)</f>
        <v>0</v>
      </c>
      <c r="W82" s="222"/>
      <c r="X82" s="222" t="s">
        <v>376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377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1">
        <v>75</v>
      </c>
      <c r="B83" s="242" t="s">
        <v>3561</v>
      </c>
      <c r="C83" s="252" t="s">
        <v>3562</v>
      </c>
      <c r="D83" s="243" t="s">
        <v>594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 t="s">
        <v>374</v>
      </c>
      <c r="T83" s="247" t="s">
        <v>375</v>
      </c>
      <c r="U83" s="222">
        <v>0</v>
      </c>
      <c r="V83" s="222">
        <f>ROUND(E83*U83,2)</f>
        <v>0</v>
      </c>
      <c r="W83" s="222"/>
      <c r="X83" s="222" t="s">
        <v>376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377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1">
        <v>76</v>
      </c>
      <c r="B84" s="242" t="s">
        <v>3563</v>
      </c>
      <c r="C84" s="252" t="s">
        <v>3564</v>
      </c>
      <c r="D84" s="243" t="s">
        <v>594</v>
      </c>
      <c r="E84" s="244">
        <v>19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 t="s">
        <v>374</v>
      </c>
      <c r="T84" s="247" t="s">
        <v>375</v>
      </c>
      <c r="U84" s="222">
        <v>1.2529999999999999</v>
      </c>
      <c r="V84" s="222">
        <f>ROUND(E84*U84,2)</f>
        <v>23.81</v>
      </c>
      <c r="W84" s="222"/>
      <c r="X84" s="222" t="s">
        <v>376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377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1">
        <v>77</v>
      </c>
      <c r="B85" s="242" t="s">
        <v>3565</v>
      </c>
      <c r="C85" s="252" t="s">
        <v>3566</v>
      </c>
      <c r="D85" s="243" t="s">
        <v>594</v>
      </c>
      <c r="E85" s="244">
        <v>19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 t="s">
        <v>374</v>
      </c>
      <c r="T85" s="247" t="s">
        <v>375</v>
      </c>
      <c r="U85" s="222">
        <v>1.575</v>
      </c>
      <c r="V85" s="222">
        <f>ROUND(E85*U85,2)</f>
        <v>29.93</v>
      </c>
      <c r="W85" s="222"/>
      <c r="X85" s="222" t="s">
        <v>376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377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1">
        <v>78</v>
      </c>
      <c r="B86" s="242" t="s">
        <v>3567</v>
      </c>
      <c r="C86" s="252" t="s">
        <v>3568</v>
      </c>
      <c r="D86" s="243" t="s">
        <v>594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0</v>
      </c>
      <c r="O86" s="246">
        <f>ROUND(E86*N86,2)</f>
        <v>0</v>
      </c>
      <c r="P86" s="246">
        <v>0</v>
      </c>
      <c r="Q86" s="246">
        <f>ROUND(E86*P86,2)</f>
        <v>0</v>
      </c>
      <c r="R86" s="246"/>
      <c r="S86" s="246" t="s">
        <v>374</v>
      </c>
      <c r="T86" s="247" t="s">
        <v>375</v>
      </c>
      <c r="U86" s="222">
        <v>1.25</v>
      </c>
      <c r="V86" s="222">
        <f>ROUND(E86*U86,2)</f>
        <v>2.5</v>
      </c>
      <c r="W86" s="222"/>
      <c r="X86" s="222" t="s">
        <v>376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377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1">
        <v>79</v>
      </c>
      <c r="B87" s="242" t="s">
        <v>3569</v>
      </c>
      <c r="C87" s="252" t="s">
        <v>3570</v>
      </c>
      <c r="D87" s="243" t="s">
        <v>594</v>
      </c>
      <c r="E87" s="244">
        <v>2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0</v>
      </c>
      <c r="O87" s="246">
        <f>ROUND(E87*N87,2)</f>
        <v>0</v>
      </c>
      <c r="P87" s="246">
        <v>0</v>
      </c>
      <c r="Q87" s="246">
        <f>ROUND(E87*P87,2)</f>
        <v>0</v>
      </c>
      <c r="R87" s="246"/>
      <c r="S87" s="246" t="s">
        <v>374</v>
      </c>
      <c r="T87" s="247" t="s">
        <v>375</v>
      </c>
      <c r="U87" s="222">
        <v>0</v>
      </c>
      <c r="V87" s="222">
        <f>ROUND(E87*U87,2)</f>
        <v>0</v>
      </c>
      <c r="W87" s="222"/>
      <c r="X87" s="222" t="s">
        <v>376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377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1">
        <v>80</v>
      </c>
      <c r="B88" s="242" t="s">
        <v>3571</v>
      </c>
      <c r="C88" s="252" t="s">
        <v>3572</v>
      </c>
      <c r="D88" s="243" t="s">
        <v>594</v>
      </c>
      <c r="E88" s="244">
        <v>2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0</v>
      </c>
      <c r="O88" s="246">
        <f>ROUND(E88*N88,2)</f>
        <v>0</v>
      </c>
      <c r="P88" s="246">
        <v>0</v>
      </c>
      <c r="Q88" s="246">
        <f>ROUND(E88*P88,2)</f>
        <v>0</v>
      </c>
      <c r="R88" s="246"/>
      <c r="S88" s="246" t="s">
        <v>374</v>
      </c>
      <c r="T88" s="247" t="s">
        <v>375</v>
      </c>
      <c r="U88" s="222">
        <v>0</v>
      </c>
      <c r="V88" s="222">
        <f>ROUND(E88*U88,2)</f>
        <v>0</v>
      </c>
      <c r="W88" s="222"/>
      <c r="X88" s="222" t="s">
        <v>376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377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1">
        <v>81</v>
      </c>
      <c r="B89" s="242" t="s">
        <v>3573</v>
      </c>
      <c r="C89" s="252" t="s">
        <v>3574</v>
      </c>
      <c r="D89" s="243" t="s">
        <v>594</v>
      </c>
      <c r="E89" s="244">
        <v>2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0</v>
      </c>
      <c r="O89" s="246">
        <f>ROUND(E89*N89,2)</f>
        <v>0</v>
      </c>
      <c r="P89" s="246">
        <v>0</v>
      </c>
      <c r="Q89" s="246">
        <f>ROUND(E89*P89,2)</f>
        <v>0</v>
      </c>
      <c r="R89" s="246"/>
      <c r="S89" s="246" t="s">
        <v>374</v>
      </c>
      <c r="T89" s="247" t="s">
        <v>375</v>
      </c>
      <c r="U89" s="222">
        <v>0</v>
      </c>
      <c r="V89" s="222">
        <f>ROUND(E89*U89,2)</f>
        <v>0</v>
      </c>
      <c r="W89" s="222"/>
      <c r="X89" s="222" t="s">
        <v>376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377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1">
        <v>82</v>
      </c>
      <c r="B90" s="242" t="s">
        <v>3575</v>
      </c>
      <c r="C90" s="252" t="s">
        <v>3576</v>
      </c>
      <c r="D90" s="243" t="s">
        <v>594</v>
      </c>
      <c r="E90" s="244">
        <v>50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/>
      <c r="S90" s="246" t="s">
        <v>374</v>
      </c>
      <c r="T90" s="247" t="s">
        <v>375</v>
      </c>
      <c r="U90" s="222">
        <v>0.28999999999999998</v>
      </c>
      <c r="V90" s="222">
        <f>ROUND(E90*U90,2)</f>
        <v>14.5</v>
      </c>
      <c r="W90" s="222"/>
      <c r="X90" s="222" t="s">
        <v>376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377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1">
        <v>83</v>
      </c>
      <c r="B91" s="242" t="s">
        <v>3577</v>
      </c>
      <c r="C91" s="252" t="s">
        <v>3578</v>
      </c>
      <c r="D91" s="243" t="s">
        <v>594</v>
      </c>
      <c r="E91" s="244">
        <v>50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0</v>
      </c>
      <c r="Q91" s="246">
        <f>ROUND(E91*P91,2)</f>
        <v>0</v>
      </c>
      <c r="R91" s="246"/>
      <c r="S91" s="246" t="s">
        <v>374</v>
      </c>
      <c r="T91" s="247" t="s">
        <v>375</v>
      </c>
      <c r="U91" s="222">
        <v>0.28999999999999998</v>
      </c>
      <c r="V91" s="222">
        <f>ROUND(E91*U91,2)</f>
        <v>14.5</v>
      </c>
      <c r="W91" s="222"/>
      <c r="X91" s="222" t="s">
        <v>376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377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1">
        <v>84</v>
      </c>
      <c r="B92" s="242" t="s">
        <v>3579</v>
      </c>
      <c r="C92" s="252" t="s">
        <v>3580</v>
      </c>
      <c r="D92" s="243" t="s">
        <v>373</v>
      </c>
      <c r="E92" s="244">
        <v>19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 t="s">
        <v>374</v>
      </c>
      <c r="T92" s="247" t="s">
        <v>375</v>
      </c>
      <c r="U92" s="222">
        <v>0</v>
      </c>
      <c r="V92" s="222">
        <f>ROUND(E92*U92,2)</f>
        <v>0</v>
      </c>
      <c r="W92" s="222"/>
      <c r="X92" s="222" t="s">
        <v>376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377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1">
        <v>85</v>
      </c>
      <c r="B93" s="242" t="s">
        <v>3581</v>
      </c>
      <c r="C93" s="252" t="s">
        <v>3582</v>
      </c>
      <c r="D93" s="243" t="s">
        <v>373</v>
      </c>
      <c r="E93" s="244">
        <v>1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6"/>
      <c r="S93" s="246" t="s">
        <v>374</v>
      </c>
      <c r="T93" s="247" t="s">
        <v>375</v>
      </c>
      <c r="U93" s="222">
        <v>0</v>
      </c>
      <c r="V93" s="222">
        <f>ROUND(E93*U93,2)</f>
        <v>0</v>
      </c>
      <c r="W93" s="222"/>
      <c r="X93" s="222" t="s">
        <v>376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377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1">
        <v>86</v>
      </c>
      <c r="B94" s="242" t="s">
        <v>3583</v>
      </c>
      <c r="C94" s="252" t="s">
        <v>3584</v>
      </c>
      <c r="D94" s="243" t="s">
        <v>594</v>
      </c>
      <c r="E94" s="244">
        <v>5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 t="s">
        <v>374</v>
      </c>
      <c r="T94" s="247" t="s">
        <v>375</v>
      </c>
      <c r="U94" s="222">
        <v>0</v>
      </c>
      <c r="V94" s="222">
        <f>ROUND(E94*U94,2)</f>
        <v>0</v>
      </c>
      <c r="W94" s="222"/>
      <c r="X94" s="222" t="s">
        <v>376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377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1">
        <v>87</v>
      </c>
      <c r="B95" s="242" t="s">
        <v>3585</v>
      </c>
      <c r="C95" s="252" t="s">
        <v>3586</v>
      </c>
      <c r="D95" s="243" t="s">
        <v>373</v>
      </c>
      <c r="E95" s="244">
        <v>24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 t="s">
        <v>374</v>
      </c>
      <c r="T95" s="247" t="s">
        <v>375</v>
      </c>
      <c r="U95" s="222">
        <v>0.44500000000000001</v>
      </c>
      <c r="V95" s="222">
        <f>ROUND(E95*U95,2)</f>
        <v>10.68</v>
      </c>
      <c r="W95" s="222"/>
      <c r="X95" s="222" t="s">
        <v>376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377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1">
        <v>88</v>
      </c>
      <c r="B96" s="242" t="s">
        <v>3587</v>
      </c>
      <c r="C96" s="252" t="s">
        <v>3588</v>
      </c>
      <c r="D96" s="243" t="s">
        <v>594</v>
      </c>
      <c r="E96" s="244">
        <v>10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 t="s">
        <v>374</v>
      </c>
      <c r="T96" s="247" t="s">
        <v>375</v>
      </c>
      <c r="U96" s="222">
        <v>0</v>
      </c>
      <c r="V96" s="222">
        <f>ROUND(E96*U96,2)</f>
        <v>0</v>
      </c>
      <c r="W96" s="222"/>
      <c r="X96" s="222" t="s">
        <v>376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377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1">
        <v>89</v>
      </c>
      <c r="B97" s="242" t="s">
        <v>3589</v>
      </c>
      <c r="C97" s="252" t="s">
        <v>3590</v>
      </c>
      <c r="D97" s="243" t="s">
        <v>373</v>
      </c>
      <c r="E97" s="244">
        <v>10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6">
        <v>0</v>
      </c>
      <c r="O97" s="246">
        <f>ROUND(E97*N97,2)</f>
        <v>0</v>
      </c>
      <c r="P97" s="246">
        <v>0</v>
      </c>
      <c r="Q97" s="246">
        <f>ROUND(E97*P97,2)</f>
        <v>0</v>
      </c>
      <c r="R97" s="246"/>
      <c r="S97" s="246" t="s">
        <v>374</v>
      </c>
      <c r="T97" s="247" t="s">
        <v>375</v>
      </c>
      <c r="U97" s="222">
        <v>0.65500000000000003</v>
      </c>
      <c r="V97" s="222">
        <f>ROUND(E97*U97,2)</f>
        <v>6.55</v>
      </c>
      <c r="W97" s="222"/>
      <c r="X97" s="222" t="s">
        <v>376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377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1">
        <v>90</v>
      </c>
      <c r="B98" s="242" t="s">
        <v>3591</v>
      </c>
      <c r="C98" s="252" t="s">
        <v>3592</v>
      </c>
      <c r="D98" s="243" t="s">
        <v>373</v>
      </c>
      <c r="E98" s="244">
        <v>5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6">
        <v>0</v>
      </c>
      <c r="O98" s="246">
        <f>ROUND(E98*N98,2)</f>
        <v>0</v>
      </c>
      <c r="P98" s="246">
        <v>0</v>
      </c>
      <c r="Q98" s="246">
        <f>ROUND(E98*P98,2)</f>
        <v>0</v>
      </c>
      <c r="R98" s="246"/>
      <c r="S98" s="246" t="s">
        <v>374</v>
      </c>
      <c r="T98" s="247" t="s">
        <v>375</v>
      </c>
      <c r="U98" s="222">
        <v>0</v>
      </c>
      <c r="V98" s="222">
        <f>ROUND(E98*U98,2)</f>
        <v>0</v>
      </c>
      <c r="W98" s="222"/>
      <c r="X98" s="222" t="s">
        <v>376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377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1">
        <v>91</v>
      </c>
      <c r="B99" s="242" t="s">
        <v>3593</v>
      </c>
      <c r="C99" s="252" t="s">
        <v>3594</v>
      </c>
      <c r="D99" s="243" t="s">
        <v>373</v>
      </c>
      <c r="E99" s="244">
        <v>3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0</v>
      </c>
      <c r="O99" s="246">
        <f>ROUND(E99*N99,2)</f>
        <v>0</v>
      </c>
      <c r="P99" s="246">
        <v>0</v>
      </c>
      <c r="Q99" s="246">
        <f>ROUND(E99*P99,2)</f>
        <v>0</v>
      </c>
      <c r="R99" s="246"/>
      <c r="S99" s="246" t="s">
        <v>374</v>
      </c>
      <c r="T99" s="247" t="s">
        <v>375</v>
      </c>
      <c r="U99" s="222">
        <v>0</v>
      </c>
      <c r="V99" s="222">
        <f>ROUND(E99*U99,2)</f>
        <v>0</v>
      </c>
      <c r="W99" s="222"/>
      <c r="X99" s="222" t="s">
        <v>376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377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1">
        <v>92</v>
      </c>
      <c r="B100" s="242" t="s">
        <v>3595</v>
      </c>
      <c r="C100" s="252" t="s">
        <v>3596</v>
      </c>
      <c r="D100" s="243" t="s">
        <v>373</v>
      </c>
      <c r="E100" s="244">
        <v>19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6">
        <v>0</v>
      </c>
      <c r="O100" s="246">
        <f>ROUND(E100*N100,2)</f>
        <v>0</v>
      </c>
      <c r="P100" s="246">
        <v>0</v>
      </c>
      <c r="Q100" s="246">
        <f>ROUND(E100*P100,2)</f>
        <v>0</v>
      </c>
      <c r="R100" s="246"/>
      <c r="S100" s="246" t="s">
        <v>374</v>
      </c>
      <c r="T100" s="247" t="s">
        <v>375</v>
      </c>
      <c r="U100" s="222">
        <v>0.246</v>
      </c>
      <c r="V100" s="222">
        <f>ROUND(E100*U100,2)</f>
        <v>4.67</v>
      </c>
      <c r="W100" s="222"/>
      <c r="X100" s="222" t="s">
        <v>376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377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1">
        <v>93</v>
      </c>
      <c r="B101" s="242" t="s">
        <v>3597</v>
      </c>
      <c r="C101" s="252" t="s">
        <v>3598</v>
      </c>
      <c r="D101" s="243" t="s">
        <v>373</v>
      </c>
      <c r="E101" s="244">
        <v>19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0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374</v>
      </c>
      <c r="T101" s="247" t="s">
        <v>375</v>
      </c>
      <c r="U101" s="222">
        <v>0</v>
      </c>
      <c r="V101" s="222">
        <f>ROUND(E101*U101,2)</f>
        <v>0</v>
      </c>
      <c r="W101" s="222"/>
      <c r="X101" s="222" t="s">
        <v>376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377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1">
        <v>94</v>
      </c>
      <c r="B102" s="242" t="s">
        <v>3599</v>
      </c>
      <c r="C102" s="252" t="s">
        <v>3600</v>
      </c>
      <c r="D102" s="243" t="s">
        <v>373</v>
      </c>
      <c r="E102" s="244">
        <v>7</v>
      </c>
      <c r="F102" s="245"/>
      <c r="G102" s="246">
        <f>ROUND(E102*F102,2)</f>
        <v>0</v>
      </c>
      <c r="H102" s="245"/>
      <c r="I102" s="246">
        <f>ROUND(E102*H102,2)</f>
        <v>0</v>
      </c>
      <c r="J102" s="245"/>
      <c r="K102" s="246">
        <f>ROUND(E102*J102,2)</f>
        <v>0</v>
      </c>
      <c r="L102" s="246">
        <v>21</v>
      </c>
      <c r="M102" s="246">
        <f>G102*(1+L102/100)</f>
        <v>0</v>
      </c>
      <c r="N102" s="246">
        <v>0</v>
      </c>
      <c r="O102" s="246">
        <f>ROUND(E102*N102,2)</f>
        <v>0</v>
      </c>
      <c r="P102" s="246">
        <v>0</v>
      </c>
      <c r="Q102" s="246">
        <f>ROUND(E102*P102,2)</f>
        <v>0</v>
      </c>
      <c r="R102" s="246"/>
      <c r="S102" s="246" t="s">
        <v>374</v>
      </c>
      <c r="T102" s="247" t="s">
        <v>375</v>
      </c>
      <c r="U102" s="222">
        <v>0</v>
      </c>
      <c r="V102" s="222">
        <f>ROUND(E102*U102,2)</f>
        <v>0</v>
      </c>
      <c r="W102" s="222"/>
      <c r="X102" s="222" t="s">
        <v>376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377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34">
        <v>95</v>
      </c>
      <c r="B103" s="235" t="s">
        <v>3601</v>
      </c>
      <c r="C103" s="253" t="s">
        <v>3602</v>
      </c>
      <c r="D103" s="236" t="s">
        <v>3456</v>
      </c>
      <c r="E103" s="237">
        <v>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374</v>
      </c>
      <c r="T103" s="240" t="s">
        <v>375</v>
      </c>
      <c r="U103" s="222">
        <v>1.5169999999999999</v>
      </c>
      <c r="V103" s="222">
        <f>ROUND(E103*U103,2)</f>
        <v>1.52</v>
      </c>
      <c r="W103" s="222"/>
      <c r="X103" s="222" t="s">
        <v>376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377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3"/>
      <c r="B104" s="4"/>
      <c r="C104" s="25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355</v>
      </c>
    </row>
    <row r="105" spans="1:60" x14ac:dyDescent="0.2">
      <c r="A105" s="216"/>
      <c r="B105" s="217" t="s">
        <v>29</v>
      </c>
      <c r="C105" s="257"/>
      <c r="D105" s="218"/>
      <c r="E105" s="219"/>
      <c r="F105" s="219"/>
      <c r="G105" s="250">
        <f>G8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524</v>
      </c>
    </row>
    <row r="106" spans="1:60" x14ac:dyDescent="0.2">
      <c r="C106" s="258"/>
      <c r="D106" s="10"/>
      <c r="AG106" t="s">
        <v>525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fpMVnVWWW632eI3YxCmVSiiMF6k1V3U8Jb+RpoJz3DdI2rz8rZSvDq96Sl+ohsXxM85bTxqNwDuyuelT/hwcg==" saltValue="CHmgzyqu2K/1/rXmORnDK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B5438-17C3-4FAE-A3BF-D5DFA7B521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95</v>
      </c>
      <c r="C4" s="205" t="s">
        <v>96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25</v>
      </c>
      <c r="C8" s="251" t="s">
        <v>281</v>
      </c>
      <c r="D8" s="226"/>
      <c r="E8" s="227"/>
      <c r="F8" s="228"/>
      <c r="G8" s="228">
        <f>SUMIF(AG9:AG24,"&lt;&gt;NOR",G9:G24)</f>
        <v>0</v>
      </c>
      <c r="H8" s="228"/>
      <c r="I8" s="228">
        <f>SUM(I9:I24)</f>
        <v>0</v>
      </c>
      <c r="J8" s="228"/>
      <c r="K8" s="228">
        <f>SUM(K9:K24)</f>
        <v>0</v>
      </c>
      <c r="L8" s="228"/>
      <c r="M8" s="228">
        <f>SUM(M9:M24)</f>
        <v>0</v>
      </c>
      <c r="N8" s="228"/>
      <c r="O8" s="228">
        <f>SUM(O9:O24)</f>
        <v>0</v>
      </c>
      <c r="P8" s="228"/>
      <c r="Q8" s="228">
        <f>SUM(Q9:Q24)</f>
        <v>0</v>
      </c>
      <c r="R8" s="228"/>
      <c r="S8" s="228"/>
      <c r="T8" s="229"/>
      <c r="U8" s="223"/>
      <c r="V8" s="223">
        <f>SUM(V9:V24)</f>
        <v>6.3000000000000007</v>
      </c>
      <c r="W8" s="223"/>
      <c r="X8" s="223"/>
      <c r="AG8" t="s">
        <v>370</v>
      </c>
    </row>
    <row r="9" spans="1:60" outlineLevel="1" x14ac:dyDescent="0.2">
      <c r="A9" s="241">
        <v>1</v>
      </c>
      <c r="B9" s="242" t="s">
        <v>3603</v>
      </c>
      <c r="C9" s="252" t="s">
        <v>3604</v>
      </c>
      <c r="D9" s="243" t="s">
        <v>530</v>
      </c>
      <c r="E9" s="244">
        <v>4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/>
      <c r="S9" s="246" t="s">
        <v>374</v>
      </c>
      <c r="T9" s="247" t="s">
        <v>375</v>
      </c>
      <c r="U9" s="222">
        <v>0.36199999999999999</v>
      </c>
      <c r="V9" s="222">
        <f>ROUND(E9*U9,2)</f>
        <v>1.45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1">
        <v>2</v>
      </c>
      <c r="B10" s="242" t="s">
        <v>3605</v>
      </c>
      <c r="C10" s="252" t="s">
        <v>3606</v>
      </c>
      <c r="D10" s="243" t="s">
        <v>594</v>
      </c>
      <c r="E10" s="244">
        <v>1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 t="s">
        <v>374</v>
      </c>
      <c r="T10" s="247" t="s">
        <v>375</v>
      </c>
      <c r="U10" s="222">
        <v>1.9450000000000001</v>
      </c>
      <c r="V10" s="222">
        <f>ROUND(E10*U10,2)</f>
        <v>1.95</v>
      </c>
      <c r="W10" s="222"/>
      <c r="X10" s="222" t="s">
        <v>376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377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3</v>
      </c>
      <c r="B11" s="242" t="s">
        <v>3607</v>
      </c>
      <c r="C11" s="252" t="s">
        <v>3608</v>
      </c>
      <c r="D11" s="243" t="s">
        <v>530</v>
      </c>
      <c r="E11" s="244">
        <v>35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4</v>
      </c>
      <c r="B12" s="242" t="s">
        <v>3609</v>
      </c>
      <c r="C12" s="252" t="s">
        <v>3610</v>
      </c>
      <c r="D12" s="243" t="s">
        <v>530</v>
      </c>
      <c r="E12" s="244">
        <v>12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0</v>
      </c>
      <c r="V12" s="222">
        <f>ROUND(E12*U12,2)</f>
        <v>0</v>
      </c>
      <c r="W12" s="222"/>
      <c r="X12" s="222" t="s">
        <v>376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377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1">
        <v>5</v>
      </c>
      <c r="B13" s="242" t="s">
        <v>3611</v>
      </c>
      <c r="C13" s="252" t="s">
        <v>3612</v>
      </c>
      <c r="D13" s="243" t="s">
        <v>373</v>
      </c>
      <c r="E13" s="244">
        <v>2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0.42399999999999999</v>
      </c>
      <c r="V13" s="222">
        <f>ROUND(E13*U13,2)</f>
        <v>0.85</v>
      </c>
      <c r="W13" s="222"/>
      <c r="X13" s="222" t="s">
        <v>376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377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1">
        <v>6</v>
      </c>
      <c r="B14" s="242" t="s">
        <v>3613</v>
      </c>
      <c r="C14" s="252" t="s">
        <v>3614</v>
      </c>
      <c r="D14" s="243" t="s">
        <v>373</v>
      </c>
      <c r="E14" s="244">
        <v>2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 t="s">
        <v>374</v>
      </c>
      <c r="T14" s="247" t="s">
        <v>375</v>
      </c>
      <c r="U14" s="222">
        <v>0</v>
      </c>
      <c r="V14" s="222">
        <f>ROUND(E14*U14,2)</f>
        <v>0</v>
      </c>
      <c r="W14" s="222"/>
      <c r="X14" s="222" t="s">
        <v>376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377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1">
        <v>7</v>
      </c>
      <c r="B15" s="242" t="s">
        <v>3615</v>
      </c>
      <c r="C15" s="252" t="s">
        <v>3616</v>
      </c>
      <c r="D15" s="243" t="s">
        <v>373</v>
      </c>
      <c r="E15" s="244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 t="s">
        <v>374</v>
      </c>
      <c r="T15" s="247" t="s">
        <v>375</v>
      </c>
      <c r="U15" s="222">
        <v>0</v>
      </c>
      <c r="V15" s="222">
        <f>ROUND(E15*U15,2)</f>
        <v>0</v>
      </c>
      <c r="W15" s="222"/>
      <c r="X15" s="222" t="s">
        <v>376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377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1">
        <v>8</v>
      </c>
      <c r="B16" s="242" t="s">
        <v>3617</v>
      </c>
      <c r="C16" s="252" t="s">
        <v>3618</v>
      </c>
      <c r="D16" s="243" t="s">
        <v>373</v>
      </c>
      <c r="E16" s="244">
        <v>1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6"/>
      <c r="S16" s="246" t="s">
        <v>374</v>
      </c>
      <c r="T16" s="247" t="s">
        <v>375</v>
      </c>
      <c r="U16" s="222">
        <v>0</v>
      </c>
      <c r="V16" s="222">
        <f>ROUND(E16*U16,2)</f>
        <v>0</v>
      </c>
      <c r="W16" s="222"/>
      <c r="X16" s="222" t="s">
        <v>376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377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9</v>
      </c>
      <c r="B17" s="242" t="s">
        <v>3619</v>
      </c>
      <c r="C17" s="252" t="s">
        <v>3620</v>
      </c>
      <c r="D17" s="243" t="s">
        <v>373</v>
      </c>
      <c r="E17" s="244">
        <v>1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1">
        <v>10</v>
      </c>
      <c r="B18" s="242" t="s">
        <v>3621</v>
      </c>
      <c r="C18" s="252" t="s">
        <v>3622</v>
      </c>
      <c r="D18" s="243" t="s">
        <v>594</v>
      </c>
      <c r="E18" s="244">
        <v>1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</v>
      </c>
      <c r="Q18" s="246">
        <f>ROUND(E18*P18,2)</f>
        <v>0</v>
      </c>
      <c r="R18" s="246"/>
      <c r="S18" s="246" t="s">
        <v>374</v>
      </c>
      <c r="T18" s="247" t="s">
        <v>375</v>
      </c>
      <c r="U18" s="222">
        <v>0</v>
      </c>
      <c r="V18" s="222">
        <f>ROUND(E18*U18,2)</f>
        <v>0</v>
      </c>
      <c r="W18" s="222"/>
      <c r="X18" s="222" t="s">
        <v>376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377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1">
        <v>11</v>
      </c>
      <c r="B19" s="242" t="s">
        <v>3372</v>
      </c>
      <c r="C19" s="252" t="s">
        <v>3373</v>
      </c>
      <c r="D19" s="243" t="s">
        <v>373</v>
      </c>
      <c r="E19" s="244">
        <v>2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6"/>
      <c r="S19" s="246" t="s">
        <v>374</v>
      </c>
      <c r="T19" s="247" t="s">
        <v>375</v>
      </c>
      <c r="U19" s="222">
        <v>0.22700000000000001</v>
      </c>
      <c r="V19" s="222">
        <f>ROUND(E19*U19,2)</f>
        <v>0.45</v>
      </c>
      <c r="W19" s="222"/>
      <c r="X19" s="222" t="s">
        <v>376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377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1">
        <v>12</v>
      </c>
      <c r="B20" s="242" t="s">
        <v>3623</v>
      </c>
      <c r="C20" s="252" t="s">
        <v>3624</v>
      </c>
      <c r="D20" s="243" t="s">
        <v>373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0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 t="s">
        <v>374</v>
      </c>
      <c r="T20" s="247" t="s">
        <v>375</v>
      </c>
      <c r="U20" s="222">
        <v>0.26900000000000002</v>
      </c>
      <c r="V20" s="222">
        <f>ROUND(E20*U20,2)</f>
        <v>0.27</v>
      </c>
      <c r="W20" s="222"/>
      <c r="X20" s="222" t="s">
        <v>376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377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1">
        <v>13</v>
      </c>
      <c r="B21" s="242" t="s">
        <v>3625</v>
      </c>
      <c r="C21" s="252" t="s">
        <v>3626</v>
      </c>
      <c r="D21" s="243" t="s">
        <v>594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6"/>
      <c r="S21" s="246" t="s">
        <v>374</v>
      </c>
      <c r="T21" s="247" t="s">
        <v>375</v>
      </c>
      <c r="U21" s="222">
        <v>0</v>
      </c>
      <c r="V21" s="222">
        <f>ROUND(E21*U21,2)</f>
        <v>0</v>
      </c>
      <c r="W21" s="222"/>
      <c r="X21" s="222" t="s">
        <v>376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377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1">
        <v>14</v>
      </c>
      <c r="B22" s="242" t="s">
        <v>3627</v>
      </c>
      <c r="C22" s="252" t="s">
        <v>3628</v>
      </c>
      <c r="D22" s="243" t="s">
        <v>594</v>
      </c>
      <c r="E22" s="244">
        <v>1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6"/>
      <c r="S22" s="246" t="s">
        <v>374</v>
      </c>
      <c r="T22" s="247" t="s">
        <v>375</v>
      </c>
      <c r="U22" s="222">
        <v>0</v>
      </c>
      <c r="V22" s="222">
        <f>ROUND(E22*U22,2)</f>
        <v>0</v>
      </c>
      <c r="W22" s="222"/>
      <c r="X22" s="222" t="s">
        <v>376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377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1">
        <v>15</v>
      </c>
      <c r="B23" s="242" t="s">
        <v>3629</v>
      </c>
      <c r="C23" s="252" t="s">
        <v>3630</v>
      </c>
      <c r="D23" s="243" t="s">
        <v>594</v>
      </c>
      <c r="E23" s="244">
        <v>2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 t="s">
        <v>374</v>
      </c>
      <c r="T23" s="247" t="s">
        <v>375</v>
      </c>
      <c r="U23" s="222">
        <v>0</v>
      </c>
      <c r="V23" s="222">
        <f>ROUND(E23*U23,2)</f>
        <v>0</v>
      </c>
      <c r="W23" s="222"/>
      <c r="X23" s="222" t="s">
        <v>376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377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4">
        <v>16</v>
      </c>
      <c r="B24" s="235" t="s">
        <v>3631</v>
      </c>
      <c r="C24" s="253" t="s">
        <v>3385</v>
      </c>
      <c r="D24" s="236" t="s">
        <v>3456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374</v>
      </c>
      <c r="T24" s="240" t="s">
        <v>375</v>
      </c>
      <c r="U24" s="222">
        <v>1.333</v>
      </c>
      <c r="V24" s="222">
        <f>ROUND(E24*U24,2)</f>
        <v>1.33</v>
      </c>
      <c r="W24" s="222"/>
      <c r="X24" s="222" t="s">
        <v>376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377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3"/>
      <c r="B25" s="4"/>
      <c r="C25" s="25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355</v>
      </c>
    </row>
    <row r="26" spans="1:60" x14ac:dyDescent="0.2">
      <c r="A26" s="216"/>
      <c r="B26" s="217" t="s">
        <v>29</v>
      </c>
      <c r="C26" s="257"/>
      <c r="D26" s="218"/>
      <c r="E26" s="219"/>
      <c r="F26" s="219"/>
      <c r="G26" s="250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524</v>
      </c>
    </row>
    <row r="27" spans="1:60" x14ac:dyDescent="0.2">
      <c r="C27" s="258"/>
      <c r="D27" s="10"/>
      <c r="AG27" t="s">
        <v>525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NA82i9U4OKs/ag9K5YmiFecj4///NHPAyWpr5ocq/8Rtu2CTv7v5QMyij8d1dimTLaMO3sidA4lYjVtOuTtEQ==" saltValue="xOdYkbo/YYwJVoTFbtDPV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28B4-F0A1-4CF4-B974-6FB422D5BA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343</v>
      </c>
      <c r="B1" s="198"/>
      <c r="C1" s="198"/>
      <c r="D1" s="198"/>
      <c r="E1" s="198"/>
      <c r="F1" s="198"/>
      <c r="G1" s="198"/>
      <c r="AG1" t="s">
        <v>344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60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60</v>
      </c>
      <c r="AG3" t="s">
        <v>345</v>
      </c>
    </row>
    <row r="4" spans="1:60" ht="24.95" customHeight="1" x14ac:dyDescent="0.2">
      <c r="A4" s="203" t="s">
        <v>9</v>
      </c>
      <c r="B4" s="204" t="s">
        <v>97</v>
      </c>
      <c r="C4" s="205" t="s">
        <v>98</v>
      </c>
      <c r="D4" s="206"/>
      <c r="E4" s="206"/>
      <c r="F4" s="206"/>
      <c r="G4" s="207"/>
      <c r="AG4" t="s">
        <v>346</v>
      </c>
    </row>
    <row r="5" spans="1:60" x14ac:dyDescent="0.2">
      <c r="D5" s="10"/>
    </row>
    <row r="6" spans="1:60" ht="38.25" x14ac:dyDescent="0.2">
      <c r="A6" s="209" t="s">
        <v>347</v>
      </c>
      <c r="B6" s="211" t="s">
        <v>348</v>
      </c>
      <c r="C6" s="211" t="s">
        <v>349</v>
      </c>
      <c r="D6" s="210" t="s">
        <v>350</v>
      </c>
      <c r="E6" s="209" t="s">
        <v>351</v>
      </c>
      <c r="F6" s="208" t="s">
        <v>352</v>
      </c>
      <c r="G6" s="209" t="s">
        <v>29</v>
      </c>
      <c r="H6" s="212" t="s">
        <v>30</v>
      </c>
      <c r="I6" s="212" t="s">
        <v>353</v>
      </c>
      <c r="J6" s="212" t="s">
        <v>31</v>
      </c>
      <c r="K6" s="212" t="s">
        <v>354</v>
      </c>
      <c r="L6" s="212" t="s">
        <v>355</v>
      </c>
      <c r="M6" s="212" t="s">
        <v>356</v>
      </c>
      <c r="N6" s="212" t="s">
        <v>357</v>
      </c>
      <c r="O6" s="212" t="s">
        <v>358</v>
      </c>
      <c r="P6" s="212" t="s">
        <v>359</v>
      </c>
      <c r="Q6" s="212" t="s">
        <v>360</v>
      </c>
      <c r="R6" s="212" t="s">
        <v>361</v>
      </c>
      <c r="S6" s="212" t="s">
        <v>362</v>
      </c>
      <c r="T6" s="212" t="s">
        <v>363</v>
      </c>
      <c r="U6" s="212" t="s">
        <v>364</v>
      </c>
      <c r="V6" s="212" t="s">
        <v>365</v>
      </c>
      <c r="W6" s="212" t="s">
        <v>366</v>
      </c>
      <c r="X6" s="212" t="s">
        <v>367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4" t="s">
        <v>368</v>
      </c>
      <c r="B8" s="225" t="s">
        <v>244</v>
      </c>
      <c r="C8" s="251" t="s">
        <v>246</v>
      </c>
      <c r="D8" s="226"/>
      <c r="E8" s="227"/>
      <c r="F8" s="228"/>
      <c r="G8" s="228">
        <f>SUMIF(AG9:AG32,"&lt;&gt;NOR",G9:G32)</f>
        <v>0</v>
      </c>
      <c r="H8" s="228"/>
      <c r="I8" s="228">
        <f>SUM(I9:I32)</f>
        <v>0</v>
      </c>
      <c r="J8" s="228"/>
      <c r="K8" s="228">
        <f>SUM(K9:K32)</f>
        <v>0</v>
      </c>
      <c r="L8" s="228"/>
      <c r="M8" s="228">
        <f>SUM(M9:M32)</f>
        <v>0</v>
      </c>
      <c r="N8" s="228"/>
      <c r="O8" s="228">
        <f>SUM(O9:O32)</f>
        <v>0</v>
      </c>
      <c r="P8" s="228"/>
      <c r="Q8" s="228">
        <f>SUM(Q9:Q32)</f>
        <v>0</v>
      </c>
      <c r="R8" s="228"/>
      <c r="S8" s="228"/>
      <c r="T8" s="229"/>
      <c r="U8" s="223"/>
      <c r="V8" s="223">
        <f>SUM(V9:V32)</f>
        <v>12.04</v>
      </c>
      <c r="W8" s="223"/>
      <c r="X8" s="223"/>
      <c r="AG8" t="s">
        <v>370</v>
      </c>
    </row>
    <row r="9" spans="1:60" outlineLevel="1" x14ac:dyDescent="0.2">
      <c r="A9" s="234">
        <v>1</v>
      </c>
      <c r="B9" s="235" t="s">
        <v>3632</v>
      </c>
      <c r="C9" s="253" t="s">
        <v>3633</v>
      </c>
      <c r="D9" s="236" t="s">
        <v>373</v>
      </c>
      <c r="E9" s="237">
        <v>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374</v>
      </c>
      <c r="T9" s="240" t="s">
        <v>375</v>
      </c>
      <c r="U9" s="222">
        <v>0</v>
      </c>
      <c r="V9" s="222">
        <f>ROUND(E9*U9,2)</f>
        <v>0</v>
      </c>
      <c r="W9" s="222"/>
      <c r="X9" s="222" t="s">
        <v>376</v>
      </c>
      <c r="Y9" s="213"/>
      <c r="Z9" s="213"/>
      <c r="AA9" s="213"/>
      <c r="AB9" s="213"/>
      <c r="AC9" s="213"/>
      <c r="AD9" s="213"/>
      <c r="AE9" s="213"/>
      <c r="AF9" s="213"/>
      <c r="AG9" s="213" t="s">
        <v>377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4" t="s">
        <v>3634</v>
      </c>
      <c r="D10" s="248"/>
      <c r="E10" s="248"/>
      <c r="F10" s="248"/>
      <c r="G10" s="248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392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1">
        <v>2</v>
      </c>
      <c r="B11" s="242" t="s">
        <v>1795</v>
      </c>
      <c r="C11" s="252" t="s">
        <v>3635</v>
      </c>
      <c r="D11" s="243" t="s">
        <v>373</v>
      </c>
      <c r="E11" s="244">
        <v>4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/>
      <c r="S11" s="246" t="s">
        <v>374</v>
      </c>
      <c r="T11" s="247" t="s">
        <v>375</v>
      </c>
      <c r="U11" s="222">
        <v>0</v>
      </c>
      <c r="V11" s="222">
        <f>ROUND(E11*U11,2)</f>
        <v>0</v>
      </c>
      <c r="W11" s="222"/>
      <c r="X11" s="222" t="s">
        <v>376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377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1">
        <v>3</v>
      </c>
      <c r="B12" s="242" t="s">
        <v>3636</v>
      </c>
      <c r="C12" s="252" t="s">
        <v>3637</v>
      </c>
      <c r="D12" s="243" t="s">
        <v>580</v>
      </c>
      <c r="E12" s="244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 t="s">
        <v>374</v>
      </c>
      <c r="T12" s="247" t="s">
        <v>375</v>
      </c>
      <c r="U12" s="222">
        <v>1</v>
      </c>
      <c r="V12" s="222">
        <f>ROUND(E12*U12,2)</f>
        <v>1</v>
      </c>
      <c r="W12" s="222"/>
      <c r="X12" s="222" t="s">
        <v>3638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3639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1">
        <v>4</v>
      </c>
      <c r="B13" s="242" t="s">
        <v>3640</v>
      </c>
      <c r="C13" s="252" t="s">
        <v>3641</v>
      </c>
      <c r="D13" s="243" t="s">
        <v>580</v>
      </c>
      <c r="E13" s="244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 t="s">
        <v>374</v>
      </c>
      <c r="T13" s="247" t="s">
        <v>375</v>
      </c>
      <c r="U13" s="222">
        <v>0</v>
      </c>
      <c r="V13" s="222">
        <f>ROUND(E13*U13,2)</f>
        <v>0</v>
      </c>
      <c r="W13" s="222"/>
      <c r="X13" s="222" t="s">
        <v>587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588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4">
        <v>5</v>
      </c>
      <c r="B14" s="235" t="s">
        <v>3642</v>
      </c>
      <c r="C14" s="253" t="s">
        <v>3643</v>
      </c>
      <c r="D14" s="236" t="s">
        <v>373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374</v>
      </c>
      <c r="T14" s="240" t="s">
        <v>375</v>
      </c>
      <c r="U14" s="222">
        <v>0</v>
      </c>
      <c r="V14" s="222">
        <f>ROUND(E14*U14,2)</f>
        <v>0</v>
      </c>
      <c r="W14" s="222"/>
      <c r="X14" s="222" t="s">
        <v>587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588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4" t="s">
        <v>3644</v>
      </c>
      <c r="D15" s="248"/>
      <c r="E15" s="248"/>
      <c r="F15" s="248"/>
      <c r="G15" s="248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392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5" t="s">
        <v>3645</v>
      </c>
      <c r="D16" s="249"/>
      <c r="E16" s="249"/>
      <c r="F16" s="249"/>
      <c r="G16" s="249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3"/>
      <c r="Z16" s="213"/>
      <c r="AA16" s="213"/>
      <c r="AB16" s="213"/>
      <c r="AC16" s="213"/>
      <c r="AD16" s="213"/>
      <c r="AE16" s="213"/>
      <c r="AF16" s="213"/>
      <c r="AG16" s="213" t="s">
        <v>392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1">
        <v>6</v>
      </c>
      <c r="B17" s="242" t="s">
        <v>3646</v>
      </c>
      <c r="C17" s="252" t="s">
        <v>3647</v>
      </c>
      <c r="D17" s="243" t="s">
        <v>373</v>
      </c>
      <c r="E17" s="244">
        <v>2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0</v>
      </c>
      <c r="O17" s="246">
        <f>ROUND(E17*N17,2)</f>
        <v>0</v>
      </c>
      <c r="P17" s="246">
        <v>0</v>
      </c>
      <c r="Q17" s="246">
        <f>ROUND(E17*P17,2)</f>
        <v>0</v>
      </c>
      <c r="R17" s="246"/>
      <c r="S17" s="246" t="s">
        <v>374</v>
      </c>
      <c r="T17" s="247" t="s">
        <v>375</v>
      </c>
      <c r="U17" s="222">
        <v>0</v>
      </c>
      <c r="V17" s="222">
        <f>ROUND(E17*U17,2)</f>
        <v>0</v>
      </c>
      <c r="W17" s="222"/>
      <c r="X17" s="222" t="s">
        <v>376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377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4">
        <v>7</v>
      </c>
      <c r="B18" s="235" t="s">
        <v>3648</v>
      </c>
      <c r="C18" s="253" t="s">
        <v>3649</v>
      </c>
      <c r="D18" s="236" t="s">
        <v>530</v>
      </c>
      <c r="E18" s="237">
        <v>153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374</v>
      </c>
      <c r="T18" s="240" t="s">
        <v>375</v>
      </c>
      <c r="U18" s="222">
        <v>0</v>
      </c>
      <c r="V18" s="222">
        <f>ROUND(E18*U18,2)</f>
        <v>0</v>
      </c>
      <c r="W18" s="222"/>
      <c r="X18" s="222" t="s">
        <v>587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588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61" t="s">
        <v>3650</v>
      </c>
      <c r="D19" s="259"/>
      <c r="E19" s="260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532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61" t="s">
        <v>3651</v>
      </c>
      <c r="D20" s="259"/>
      <c r="E20" s="260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3"/>
      <c r="Z20" s="213"/>
      <c r="AA20" s="213"/>
      <c r="AB20" s="213"/>
      <c r="AC20" s="213"/>
      <c r="AD20" s="213"/>
      <c r="AE20" s="213"/>
      <c r="AF20" s="213"/>
      <c r="AG20" s="213" t="s">
        <v>532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61" t="s">
        <v>3652</v>
      </c>
      <c r="D21" s="259"/>
      <c r="E21" s="260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532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61" t="s">
        <v>3653</v>
      </c>
      <c r="D22" s="259"/>
      <c r="E22" s="260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532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61" t="s">
        <v>3654</v>
      </c>
      <c r="D23" s="259"/>
      <c r="E23" s="260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3"/>
      <c r="Z23" s="213"/>
      <c r="AA23" s="213"/>
      <c r="AB23" s="213"/>
      <c r="AC23" s="213"/>
      <c r="AD23" s="213"/>
      <c r="AE23" s="213"/>
      <c r="AF23" s="213"/>
      <c r="AG23" s="213" t="s">
        <v>532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61" t="s">
        <v>3655</v>
      </c>
      <c r="D24" s="259"/>
      <c r="E24" s="260">
        <v>153</v>
      </c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3"/>
      <c r="Z24" s="213"/>
      <c r="AA24" s="213"/>
      <c r="AB24" s="213"/>
      <c r="AC24" s="213"/>
      <c r="AD24" s="213"/>
      <c r="AE24" s="213"/>
      <c r="AF24" s="213"/>
      <c r="AG24" s="213" t="s">
        <v>532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1">
        <v>8</v>
      </c>
      <c r="B25" s="242" t="s">
        <v>3656</v>
      </c>
      <c r="C25" s="252" t="s">
        <v>3657</v>
      </c>
      <c r="D25" s="243" t="s">
        <v>373</v>
      </c>
      <c r="E25" s="244">
        <v>16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6">
        <v>0</v>
      </c>
      <c r="O25" s="246">
        <f>ROUND(E25*N25,2)</f>
        <v>0</v>
      </c>
      <c r="P25" s="246">
        <v>0</v>
      </c>
      <c r="Q25" s="246">
        <f>ROUND(E25*P25,2)</f>
        <v>0</v>
      </c>
      <c r="R25" s="246"/>
      <c r="S25" s="246" t="s">
        <v>374</v>
      </c>
      <c r="T25" s="247" t="s">
        <v>375</v>
      </c>
      <c r="U25" s="222">
        <v>0</v>
      </c>
      <c r="V25" s="222">
        <f>ROUND(E25*U25,2)</f>
        <v>0</v>
      </c>
      <c r="W25" s="222"/>
      <c r="X25" s="222" t="s">
        <v>587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588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1">
        <v>9</v>
      </c>
      <c r="B26" s="242" t="s">
        <v>876</v>
      </c>
      <c r="C26" s="252" t="s">
        <v>877</v>
      </c>
      <c r="D26" s="243" t="s">
        <v>530</v>
      </c>
      <c r="E26" s="244">
        <v>20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6"/>
      <c r="S26" s="246" t="s">
        <v>374</v>
      </c>
      <c r="T26" s="247" t="s">
        <v>375</v>
      </c>
      <c r="U26" s="222">
        <v>0.34200000000000003</v>
      </c>
      <c r="V26" s="222">
        <f>ROUND(E26*U26,2)</f>
        <v>6.84</v>
      </c>
      <c r="W26" s="222"/>
      <c r="X26" s="222" t="s">
        <v>376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377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10</v>
      </c>
      <c r="B27" s="235" t="s">
        <v>883</v>
      </c>
      <c r="C27" s="253" t="s">
        <v>884</v>
      </c>
      <c r="D27" s="236" t="s">
        <v>511</v>
      </c>
      <c r="E27" s="237">
        <v>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374</v>
      </c>
      <c r="T27" s="240" t="s">
        <v>375</v>
      </c>
      <c r="U27" s="222">
        <v>2.0999599999999998</v>
      </c>
      <c r="V27" s="222">
        <f>ROUND(E27*U27,2)</f>
        <v>4.2</v>
      </c>
      <c r="W27" s="222"/>
      <c r="X27" s="222" t="s">
        <v>885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886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61" t="s">
        <v>3658</v>
      </c>
      <c r="D28" s="259"/>
      <c r="E28" s="260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13"/>
      <c r="Z28" s="213"/>
      <c r="AA28" s="213"/>
      <c r="AB28" s="213"/>
      <c r="AC28" s="213"/>
      <c r="AD28" s="213"/>
      <c r="AE28" s="213"/>
      <c r="AF28" s="213"/>
      <c r="AG28" s="213" t="s">
        <v>532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61" t="s">
        <v>63</v>
      </c>
      <c r="D29" s="259"/>
      <c r="E29" s="260">
        <v>2</v>
      </c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3"/>
      <c r="Z29" s="213"/>
      <c r="AA29" s="213"/>
      <c r="AB29" s="213"/>
      <c r="AC29" s="213"/>
      <c r="AD29" s="213"/>
      <c r="AE29" s="213"/>
      <c r="AF29" s="213"/>
      <c r="AG29" s="213" t="s">
        <v>532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1">
        <v>11</v>
      </c>
      <c r="B30" s="242" t="s">
        <v>3659</v>
      </c>
      <c r="C30" s="252" t="s">
        <v>3660</v>
      </c>
      <c r="D30" s="243" t="s">
        <v>580</v>
      </c>
      <c r="E30" s="244">
        <v>1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/>
      <c r="S30" s="246" t="s">
        <v>374</v>
      </c>
      <c r="T30" s="247" t="s">
        <v>375</v>
      </c>
      <c r="U30" s="222">
        <v>0</v>
      </c>
      <c r="V30" s="222">
        <f>ROUND(E30*U30,2)</f>
        <v>0</v>
      </c>
      <c r="W30" s="222"/>
      <c r="X30" s="222" t="s">
        <v>376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377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1">
        <v>12</v>
      </c>
      <c r="B31" s="242" t="s">
        <v>3661</v>
      </c>
      <c r="C31" s="252" t="s">
        <v>3662</v>
      </c>
      <c r="D31" s="243" t="s">
        <v>580</v>
      </c>
      <c r="E31" s="244">
        <v>1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6">
        <v>0</v>
      </c>
      <c r="O31" s="246">
        <f>ROUND(E31*N31,2)</f>
        <v>0</v>
      </c>
      <c r="P31" s="246">
        <v>0</v>
      </c>
      <c r="Q31" s="246">
        <f>ROUND(E31*P31,2)</f>
        <v>0</v>
      </c>
      <c r="R31" s="246"/>
      <c r="S31" s="246" t="s">
        <v>374</v>
      </c>
      <c r="T31" s="247" t="s">
        <v>375</v>
      </c>
      <c r="U31" s="222">
        <v>0</v>
      </c>
      <c r="V31" s="222">
        <f>ROUND(E31*U31,2)</f>
        <v>0</v>
      </c>
      <c r="W31" s="222"/>
      <c r="X31" s="222" t="s">
        <v>587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588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34">
        <v>13</v>
      </c>
      <c r="B32" s="235" t="s">
        <v>3663</v>
      </c>
      <c r="C32" s="253" t="s">
        <v>3664</v>
      </c>
      <c r="D32" s="236" t="s">
        <v>0</v>
      </c>
      <c r="E32" s="237">
        <v>2610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374</v>
      </c>
      <c r="T32" s="240" t="s">
        <v>375</v>
      </c>
      <c r="U32" s="222">
        <v>0</v>
      </c>
      <c r="V32" s="222">
        <f>ROUND(E32*U32,2)</f>
        <v>0</v>
      </c>
      <c r="W32" s="222"/>
      <c r="X32" s="222" t="s">
        <v>376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377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33" x14ac:dyDescent="0.2">
      <c r="A33" s="3"/>
      <c r="B33" s="4"/>
      <c r="C33" s="25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355</v>
      </c>
    </row>
    <row r="34" spans="1:33" x14ac:dyDescent="0.2">
      <c r="A34" s="216"/>
      <c r="B34" s="217" t="s">
        <v>29</v>
      </c>
      <c r="C34" s="257"/>
      <c r="D34" s="218"/>
      <c r="E34" s="219"/>
      <c r="F34" s="219"/>
      <c r="G34" s="250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524</v>
      </c>
    </row>
    <row r="35" spans="1:33" x14ac:dyDescent="0.2">
      <c r="C35" s="258"/>
      <c r="D35" s="10"/>
      <c r="AG35" t="s">
        <v>525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rDLYLPe7jYnnnuuMeEOwslC8J9342dDcU9Ex8Di/pWv3iZX7ryUVoHMmaVYm6lau09F/1/PFrJnHMwojnIyvA==" saltValue="yVIi0PKDclal9OEIG0ygHA==" spinCount="100000" sheet="1"/>
  <mergeCells count="7">
    <mergeCell ref="C16:G1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01 10 Pol</vt:lpstr>
      <vt:lpstr>01 12 Pol</vt:lpstr>
      <vt:lpstr>01 14 Pol</vt:lpstr>
      <vt:lpstr>01 16 Pol</vt:lpstr>
      <vt:lpstr>01 17 Pol</vt:lpstr>
      <vt:lpstr>01 18 Pol</vt:lpstr>
      <vt:lpstr>01 19 Pol</vt:lpstr>
      <vt:lpstr>01 2 Pol</vt:lpstr>
      <vt:lpstr>01 20 Pol</vt:lpstr>
      <vt:lpstr>01 21 Pol</vt:lpstr>
      <vt:lpstr>01 23 Pol</vt:lpstr>
      <vt:lpstr>01 24 Pol</vt:lpstr>
      <vt:lpstr>01 25 Pol</vt:lpstr>
      <vt:lpstr>01 26 Pol</vt:lpstr>
      <vt:lpstr>01 27 Pol</vt:lpstr>
      <vt:lpstr>01 3 Pol</vt:lpstr>
      <vt:lpstr>01 3.1 Pol</vt:lpstr>
      <vt:lpstr>01 31 Pol</vt:lpstr>
      <vt:lpstr>01 32 Pol</vt:lpstr>
      <vt:lpstr>01 33 Pol</vt:lpstr>
      <vt:lpstr>01 34 Pol</vt:lpstr>
      <vt:lpstr>01 36 Pol</vt:lpstr>
      <vt:lpstr>01 5 Pol</vt:lpstr>
      <vt:lpstr>01 7 Pol</vt:lpstr>
      <vt:lpstr>01 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10 Pol'!Názvy_tisku</vt:lpstr>
      <vt:lpstr>'01 12 Pol'!Názvy_tisku</vt:lpstr>
      <vt:lpstr>'01 14 Pol'!Názvy_tisku</vt:lpstr>
      <vt:lpstr>'01 16 Pol'!Názvy_tisku</vt:lpstr>
      <vt:lpstr>'01 17 Pol'!Názvy_tisku</vt:lpstr>
      <vt:lpstr>'01 18 Pol'!Názvy_tisku</vt:lpstr>
      <vt:lpstr>'01 19 Pol'!Názvy_tisku</vt:lpstr>
      <vt:lpstr>'01 2 Pol'!Názvy_tisku</vt:lpstr>
      <vt:lpstr>'01 20 Pol'!Názvy_tisku</vt:lpstr>
      <vt:lpstr>'01 21 Pol'!Názvy_tisku</vt:lpstr>
      <vt:lpstr>'01 23 Pol'!Názvy_tisku</vt:lpstr>
      <vt:lpstr>'01 24 Pol'!Názvy_tisku</vt:lpstr>
      <vt:lpstr>'01 25 Pol'!Názvy_tisku</vt:lpstr>
      <vt:lpstr>'01 26 Pol'!Názvy_tisku</vt:lpstr>
      <vt:lpstr>'01 27 Pol'!Názvy_tisku</vt:lpstr>
      <vt:lpstr>'01 3 Pol'!Názvy_tisku</vt:lpstr>
      <vt:lpstr>'01 3.1 Pol'!Názvy_tisku</vt:lpstr>
      <vt:lpstr>'01 31 Pol'!Názvy_tisku</vt:lpstr>
      <vt:lpstr>'01 32 Pol'!Názvy_tisku</vt:lpstr>
      <vt:lpstr>'01 33 Pol'!Názvy_tisku</vt:lpstr>
      <vt:lpstr>'01 34 Pol'!Názvy_tisku</vt:lpstr>
      <vt:lpstr>'01 36 Pol'!Názvy_tisku</vt:lpstr>
      <vt:lpstr>'01 5 Pol'!Názvy_tisku</vt:lpstr>
      <vt:lpstr>'01 7 Pol'!Názvy_tisku</vt:lpstr>
      <vt:lpstr>'01 9 Pol'!Názvy_tisku</vt:lpstr>
      <vt:lpstr>oadresa</vt:lpstr>
      <vt:lpstr>Stavba!Objednatel</vt:lpstr>
      <vt:lpstr>Stavba!Objekt</vt:lpstr>
      <vt:lpstr>'01 10 Pol'!Oblast_tisku</vt:lpstr>
      <vt:lpstr>'01 12 Pol'!Oblast_tisku</vt:lpstr>
      <vt:lpstr>'01 14 Pol'!Oblast_tisku</vt:lpstr>
      <vt:lpstr>'01 16 Pol'!Oblast_tisku</vt:lpstr>
      <vt:lpstr>'01 17 Pol'!Oblast_tisku</vt:lpstr>
      <vt:lpstr>'01 18 Pol'!Oblast_tisku</vt:lpstr>
      <vt:lpstr>'01 19 Pol'!Oblast_tisku</vt:lpstr>
      <vt:lpstr>'01 2 Pol'!Oblast_tisku</vt:lpstr>
      <vt:lpstr>'01 20 Pol'!Oblast_tisku</vt:lpstr>
      <vt:lpstr>'01 21 Pol'!Oblast_tisku</vt:lpstr>
      <vt:lpstr>'01 23 Pol'!Oblast_tisku</vt:lpstr>
      <vt:lpstr>'01 24 Pol'!Oblast_tisku</vt:lpstr>
      <vt:lpstr>'01 25 Pol'!Oblast_tisku</vt:lpstr>
      <vt:lpstr>'01 26 Pol'!Oblast_tisku</vt:lpstr>
      <vt:lpstr>'01 27 Pol'!Oblast_tisku</vt:lpstr>
      <vt:lpstr>'01 3 Pol'!Oblast_tisku</vt:lpstr>
      <vt:lpstr>'01 3.1 Pol'!Oblast_tisku</vt:lpstr>
      <vt:lpstr>'01 31 Pol'!Oblast_tisku</vt:lpstr>
      <vt:lpstr>'01 32 Pol'!Oblast_tisku</vt:lpstr>
      <vt:lpstr>'01 33 Pol'!Oblast_tisku</vt:lpstr>
      <vt:lpstr>'01 34 Pol'!Oblast_tisku</vt:lpstr>
      <vt:lpstr>'01 36 Pol'!Oblast_tisku</vt:lpstr>
      <vt:lpstr>'01 5 Pol'!Oblast_tisku</vt:lpstr>
      <vt:lpstr>'01 7 Pol'!Oblast_tisku</vt:lpstr>
      <vt:lpstr>'01 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2021-09-21T06:29:37Z</dcterms:modified>
</cp:coreProperties>
</file>