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28" yWindow="492" windowWidth="23256" windowHeight="12576" tabRatio="500" activeTab="0"/>
  </bookViews>
  <sheets>
    <sheet name="Modernizace regulace chlazení" sheetId="1" r:id="rId1"/>
  </sheets>
  <definedNames>
    <definedName name="_xlnm.Print_Area" localSheetId="0">'Modernizace regulace chlazení'!$A$1:$G$45</definedName>
  </definedNames>
  <calcPr calcId="191029"/>
  <extLst/>
</workbook>
</file>

<file path=xl/sharedStrings.xml><?xml version="1.0" encoding="utf-8"?>
<sst xmlns="http://schemas.openxmlformats.org/spreadsheetml/2006/main" count="92" uniqueCount="64">
  <si>
    <t>Výkaz výměr - upgrade řídícího systému chlazení včetně centrálního dispečinku VZT</t>
  </si>
  <si>
    <t>Stavba :</t>
  </si>
  <si>
    <t>Hala Polárka  - Výměna řídícího systému MaR</t>
  </si>
  <si>
    <t>Část :</t>
  </si>
  <si>
    <t>Část</t>
  </si>
  <si>
    <t>Měření a regulace</t>
  </si>
  <si>
    <t>Investor:</t>
  </si>
  <si>
    <t>Sportplex Frýdek-Místek, s.r.o.</t>
  </si>
  <si>
    <t>P.č.</t>
  </si>
  <si>
    <t>Označení</t>
  </si>
  <si>
    <t>Popis polžky</t>
  </si>
  <si>
    <t>MJ</t>
  </si>
  <si>
    <t>Mn.</t>
  </si>
  <si>
    <t>cena / MJ</t>
  </si>
  <si>
    <t>celkem (Kč)</t>
  </si>
  <si>
    <t>Díl:</t>
  </si>
  <si>
    <t>Řídící systém</t>
  </si>
  <si>
    <t>Rozváděč DT1</t>
  </si>
  <si>
    <t>CLEA2000B31</t>
  </si>
  <si>
    <t>Univerzální regulátor podporující standardy BACnet IP, BACnet MS/TP, LonWorks, Panel-Bus, Meter-Bus, ModBus, 600I/O, webserver, výstup pro displej</t>
  </si>
  <si>
    <t>ks</t>
  </si>
  <si>
    <t>CLEAHMI21</t>
  </si>
  <si>
    <t>Externí displej pro regulátory Eagle xxxB31/32, montáž do dveří rozvaděče</t>
  </si>
  <si>
    <t>MR-AI8</t>
  </si>
  <si>
    <t>Rozšiřující modul I/O, 8AI, komunikace MODBUS RTU/ PANEL bus</t>
  </si>
  <si>
    <t>MR-AO4</t>
  </si>
  <si>
    <t>Rozšiřující modul I/O, 4AO, komunikace MODBUS RTU/ PANEL bus</t>
  </si>
  <si>
    <t>MR-DI</t>
  </si>
  <si>
    <t>Rozšiřující modul I/O, 10DI, komunikace MODBUS RTU/ PANEL bus</t>
  </si>
  <si>
    <t>MR-DO</t>
  </si>
  <si>
    <t>Rozšiřující modul I/O, 4DO, komunikace MODBUS RTU/ PANEL bus</t>
  </si>
  <si>
    <t>NS520</t>
  </si>
  <si>
    <t>Teplotní snímač -30..80°C / 4..20mA</t>
  </si>
  <si>
    <t>Celkem za</t>
  </si>
  <si>
    <t>Centrální dispečink SW</t>
  </si>
  <si>
    <t>CLNX-S-2500P</t>
  </si>
  <si>
    <t>Arena NX - grafická centrála, licence pro 2500 DB</t>
  </si>
  <si>
    <t>CLNX-S-1250P-UP</t>
  </si>
  <si>
    <t>Arena NX - grafická centrála, rozšíření licence o 1250 DB</t>
  </si>
  <si>
    <t>Rozváděče</t>
  </si>
  <si>
    <t>DT1-CHL</t>
  </si>
  <si>
    <t>Kompletně vyzbrojený rozváděče MaR strojovny chlazení ledové plochy dle stávající PD</t>
  </si>
  <si>
    <t>Služby</t>
  </si>
  <si>
    <t>Oživení a uvedení do provozu</t>
  </si>
  <si>
    <t>hod</t>
  </si>
  <si>
    <t>Test 1:1</t>
  </si>
  <si>
    <t>DB</t>
  </si>
  <si>
    <t>Oživení a uvedení do provozu komunikační propojení</t>
  </si>
  <si>
    <t>Uživatelský software pro regulátor chlazení DT1</t>
  </si>
  <si>
    <t>Dílenská dokumentace, včetně zakreslení skutečného stavu</t>
  </si>
  <si>
    <t>Instalace Serveru a klientských PC</t>
  </si>
  <si>
    <t>Tvorba nových grafických obrazovek - strojovna chlazení</t>
  </si>
  <si>
    <t>Tvorba nových grafických obrazovek - VZT haly</t>
  </si>
  <si>
    <t>Tvorba PopUp oken pro nastavení  - strojovny chlazení</t>
  </si>
  <si>
    <t>Tvorba PopUp oken pro nastavení  - VZT haly</t>
  </si>
  <si>
    <t>Programování databáze datových bodů  - strojovna chlazení</t>
  </si>
  <si>
    <t>Programování databáze datových bodů  - VZT haly</t>
  </si>
  <si>
    <t>Programování automatizovaných výstupů pro analýzu a archivaci dat</t>
  </si>
  <si>
    <t>Zaškolení obsluhy</t>
  </si>
  <si>
    <t>Zkušební provoz</t>
  </si>
  <si>
    <t>Doprava, zařízení staveniště, VRN…</t>
  </si>
  <si>
    <t>soub.</t>
  </si>
  <si>
    <t>Celková cena bez DPH</t>
  </si>
  <si>
    <t>Pozn.: Žádná z položek nesmí být oceněna nulovou hodnotou.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</si>
</sst>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15">
    <font>
      <sz val="10"/>
      <name val="Arial"/>
      <family val="2"/>
    </font>
    <font>
      <sz val="10"/>
      <name val="Arial CE"/>
      <family val="2"/>
    </font>
    <font>
      <sz val="10"/>
      <name val="Tahoma"/>
      <family val="2"/>
    </font>
    <font>
      <b/>
      <u val="single"/>
      <sz val="8"/>
      <name val="Tahoma"/>
      <family val="2"/>
    </font>
    <font>
      <u val="single"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6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double"/>
      <right/>
      <top style="medium"/>
      <bottom/>
    </border>
    <border>
      <left/>
      <right/>
      <top style="medium"/>
      <bottom/>
    </border>
    <border>
      <left style="thin"/>
      <right style="double"/>
      <top style="medium"/>
      <bottom/>
    </border>
    <border>
      <left style="medium"/>
      <right/>
      <top/>
      <bottom/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 style="thin"/>
      <right style="double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80">
    <xf numFmtId="0" fontId="0" fillId="0" borderId="0" xfId="0"/>
    <xf numFmtId="0" fontId="9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11" fillId="2" borderId="3" xfId="20" applyNumberFormat="1" applyFont="1" applyFill="1" applyBorder="1" applyAlignment="1" applyProtection="1">
      <alignment horizontal="right" vertical="center"/>
      <protection locked="0"/>
    </xf>
    <xf numFmtId="164" fontId="12" fillId="2" borderId="4" xfId="2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right" vertical="center" wrapText="1"/>
      <protection locked="0"/>
    </xf>
    <xf numFmtId="4" fontId="11" fillId="2" borderId="7" xfId="2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10" fillId="2" borderId="8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Protection="1"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11" xfId="20" applyFont="1" applyBorder="1" applyAlignment="1" applyProtection="1">
      <alignment horizontal="center" vertical="center"/>
      <protection/>
    </xf>
    <xf numFmtId="0" fontId="2" fillId="0" borderId="0" xfId="20" applyFont="1" applyAlignment="1" applyProtection="1">
      <alignment horizontal="center" vertical="center"/>
      <protection/>
    </xf>
    <xf numFmtId="0" fontId="3" fillId="0" borderId="0" xfId="20" applyFont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 vertical="center"/>
      <protection/>
    </xf>
    <xf numFmtId="0" fontId="13" fillId="0" borderId="12" xfId="20" applyFont="1" applyBorder="1" applyAlignment="1" applyProtection="1">
      <alignment horizontal="center" vertical="center"/>
      <protection/>
    </xf>
    <xf numFmtId="0" fontId="13" fillId="0" borderId="13" xfId="20" applyFont="1" applyBorder="1" applyAlignment="1" applyProtection="1">
      <alignment horizontal="center" vertical="center"/>
      <protection/>
    </xf>
    <xf numFmtId="0" fontId="11" fillId="0" borderId="14" xfId="20" applyFont="1" applyBorder="1" applyAlignment="1" applyProtection="1">
      <alignment vertical="center" wrapText="1"/>
      <protection/>
    </xf>
    <xf numFmtId="0" fontId="5" fillId="0" borderId="15" xfId="20" applyFont="1" applyBorder="1" applyAlignment="1" applyProtection="1">
      <alignment horizontal="center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0" fontId="13" fillId="0" borderId="16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1" fillId="0" borderId="0" xfId="20" applyFont="1" applyBorder="1" applyAlignment="1" applyProtection="1">
      <alignment vertical="center" wrapText="1"/>
      <protection/>
    </xf>
    <xf numFmtId="0" fontId="5" fillId="0" borderId="6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18" xfId="20" applyFont="1" applyBorder="1" applyAlignment="1" applyProtection="1">
      <alignment horizontal="center" vertical="center"/>
      <protection/>
    </xf>
    <xf numFmtId="49" fontId="13" fillId="0" borderId="19" xfId="20" applyNumberFormat="1" applyFont="1" applyBorder="1" applyAlignment="1" applyProtection="1">
      <alignment horizontal="center" vertical="center"/>
      <protection/>
    </xf>
    <xf numFmtId="49" fontId="13" fillId="0" borderId="20" xfId="20" applyNumberFormat="1" applyFont="1" applyBorder="1" applyAlignment="1" applyProtection="1">
      <alignment horizontal="center" vertical="center"/>
      <protection/>
    </xf>
    <xf numFmtId="0" fontId="11" fillId="0" borderId="21" xfId="20" applyFont="1" applyBorder="1" applyAlignment="1" applyProtection="1">
      <alignment vertical="center"/>
      <protection/>
    </xf>
    <xf numFmtId="0" fontId="5" fillId="0" borderId="22" xfId="20" applyFont="1" applyBorder="1" applyAlignment="1" applyProtection="1">
      <alignment horizontal="center" vertical="center" shrinkToFit="1"/>
      <protection/>
    </xf>
    <xf numFmtId="0" fontId="5" fillId="0" borderId="3" xfId="20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/>
    </xf>
    <xf numFmtId="49" fontId="7" fillId="3" borderId="23" xfId="20" applyNumberFormat="1" applyFont="1" applyFill="1" applyBorder="1" applyAlignment="1" applyProtection="1">
      <alignment horizontal="center" vertical="center"/>
      <protection/>
    </xf>
    <xf numFmtId="0" fontId="8" fillId="3" borderId="24" xfId="20" applyFont="1" applyFill="1" applyBorder="1" applyAlignment="1" applyProtection="1">
      <alignment horizontal="center" vertical="center"/>
      <protection/>
    </xf>
    <xf numFmtId="0" fontId="7" fillId="3" borderId="24" xfId="20" applyFont="1" applyFill="1" applyBorder="1" applyAlignment="1" applyProtection="1">
      <alignment horizontal="center" vertical="center"/>
      <protection/>
    </xf>
    <xf numFmtId="0" fontId="7" fillId="3" borderId="25" xfId="2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vertical="center" wrapText="1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left" vertical="center" wrapText="1"/>
      <protection/>
    </xf>
    <xf numFmtId="0" fontId="7" fillId="2" borderId="19" xfId="20" applyFont="1" applyFill="1" applyBorder="1" applyAlignment="1" applyProtection="1">
      <alignment horizontal="center" vertical="center"/>
      <protection/>
    </xf>
    <xf numFmtId="49" fontId="8" fillId="2" borderId="7" xfId="20" applyNumberFormat="1" applyFont="1" applyFill="1" applyBorder="1" applyAlignment="1" applyProtection="1">
      <alignment horizontal="center" vertical="center" wrapText="1"/>
      <protection/>
    </xf>
    <xf numFmtId="0" fontId="11" fillId="2" borderId="7" xfId="20" applyFont="1" applyFill="1" applyBorder="1" applyAlignment="1" applyProtection="1">
      <alignment horizontal="center" vertical="center" wrapText="1"/>
      <protection/>
    </xf>
    <xf numFmtId="0" fontId="11" fillId="2" borderId="7" xfId="20" applyFont="1" applyFill="1" applyBorder="1" applyAlignment="1" applyProtection="1">
      <alignment horizontal="center" vertical="center"/>
      <protection/>
    </xf>
    <xf numFmtId="0" fontId="11" fillId="2" borderId="28" xfId="2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 wrapText="1"/>
      <protection/>
    </xf>
    <xf numFmtId="0" fontId="2" fillId="2" borderId="19" xfId="20" applyFont="1" applyFill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9" fillId="0" borderId="27" xfId="20" applyFont="1" applyBorder="1" applyAlignment="1" applyProtection="1">
      <alignment vertical="center" shrinkToFit="1"/>
      <protection/>
    </xf>
    <xf numFmtId="0" fontId="9" fillId="0" borderId="6" xfId="20" applyFont="1" applyBorder="1" applyAlignment="1" applyProtection="1">
      <alignment horizontal="center" vertical="center" shrinkToFit="1"/>
      <protection/>
    </xf>
    <xf numFmtId="0" fontId="9" fillId="0" borderId="6" xfId="20" applyFont="1" applyBorder="1" applyAlignment="1" applyProtection="1">
      <alignment vertical="center" shrinkToFit="1"/>
      <protection/>
    </xf>
    <xf numFmtId="0" fontId="9" fillId="0" borderId="6" xfId="0" applyFont="1" applyBorder="1" applyAlignment="1" applyProtection="1">
      <alignment vertical="center"/>
      <protection/>
    </xf>
    <xf numFmtId="49" fontId="8" fillId="2" borderId="7" xfId="20" applyNumberFormat="1" applyFont="1" applyFill="1" applyBorder="1" applyAlignment="1" applyProtection="1">
      <alignment horizontal="center" vertical="center"/>
      <protection/>
    </xf>
    <xf numFmtId="0" fontId="10" fillId="2" borderId="29" xfId="0" applyFont="1" applyFill="1" applyBorder="1" applyAlignment="1" applyProtection="1">
      <alignment horizontal="center" vertical="center"/>
      <protection/>
    </xf>
    <xf numFmtId="49" fontId="8" fillId="2" borderId="8" xfId="20" applyNumberFormat="1" applyFont="1" applyFill="1" applyBorder="1" applyAlignment="1" applyProtection="1">
      <alignment horizontal="left" vertical="center"/>
      <protection/>
    </xf>
    <xf numFmtId="49" fontId="12" fillId="2" borderId="8" xfId="20" applyNumberFormat="1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7"/>
  <sheetViews>
    <sheetView tabSelected="1" workbookViewId="0" topLeftCell="A1">
      <selection activeCell="G15" sqref="G15"/>
    </sheetView>
  </sheetViews>
  <sheetFormatPr defaultColWidth="8.8515625" defaultRowHeight="12.75"/>
  <cols>
    <col min="1" max="1" width="4.421875" style="15" customWidth="1"/>
    <col min="2" max="2" width="17.00390625" style="16" customWidth="1"/>
    <col min="3" max="3" width="72.421875" style="16" customWidth="1"/>
    <col min="4" max="4" width="5.8515625" style="15" customWidth="1"/>
    <col min="5" max="5" width="5.57421875" style="16" customWidth="1"/>
    <col min="6" max="6" width="10.00390625" style="16" customWidth="1"/>
    <col min="7" max="7" width="28.57421875" style="16" customWidth="1"/>
    <col min="8" max="16" width="18.8515625" style="16" customWidth="1"/>
    <col min="17" max="1025" width="9.140625" style="16" customWidth="1"/>
    <col min="1026" max="16384" width="8.8515625" style="17" customWidth="1"/>
  </cols>
  <sheetData>
    <row r="1" ht="13.8" thickBot="1"/>
    <row r="2" spans="1:7" ht="21" thickBot="1">
      <c r="A2" s="18" t="s">
        <v>0</v>
      </c>
      <c r="B2" s="19"/>
      <c r="C2" s="19"/>
      <c r="D2" s="19"/>
      <c r="E2" s="19"/>
      <c r="F2" s="19"/>
      <c r="G2" s="20"/>
    </row>
    <row r="3" spans="1:7" ht="13.8" thickBot="1">
      <c r="A3" s="21"/>
      <c r="B3" s="22"/>
      <c r="C3" s="23"/>
      <c r="D3" s="23"/>
      <c r="E3" s="23"/>
      <c r="F3" s="23"/>
      <c r="G3" s="23"/>
    </row>
    <row r="4" spans="1:7" ht="13.8">
      <c r="A4" s="24" t="s">
        <v>1</v>
      </c>
      <c r="B4" s="25"/>
      <c r="C4" s="26" t="s">
        <v>2</v>
      </c>
      <c r="D4" s="27"/>
      <c r="E4" s="27"/>
      <c r="F4" s="27"/>
      <c r="G4" s="28"/>
    </row>
    <row r="5" spans="1:7" ht="13.8">
      <c r="A5" s="29" t="s">
        <v>3</v>
      </c>
      <c r="B5" s="30" t="s">
        <v>4</v>
      </c>
      <c r="C5" s="31" t="s">
        <v>5</v>
      </c>
      <c r="D5" s="32"/>
      <c r="E5" s="33"/>
      <c r="F5" s="33"/>
      <c r="G5" s="34"/>
    </row>
    <row r="6" spans="1:7" ht="14.4" thickBot="1">
      <c r="A6" s="35" t="s">
        <v>6</v>
      </c>
      <c r="B6" s="36"/>
      <c r="C6" s="37" t="s">
        <v>7</v>
      </c>
      <c r="D6" s="38"/>
      <c r="E6" s="38"/>
      <c r="F6" s="38"/>
      <c r="G6" s="39"/>
    </row>
    <row r="7" spans="2:5" ht="13.8" thickBot="1">
      <c r="B7" s="40"/>
      <c r="E7" s="15"/>
    </row>
    <row r="8" spans="1:7" ht="12.75">
      <c r="A8" s="41" t="s">
        <v>8</v>
      </c>
      <c r="B8" s="42" t="s">
        <v>9</v>
      </c>
      <c r="C8" s="43" t="s">
        <v>10</v>
      </c>
      <c r="D8" s="43" t="s">
        <v>11</v>
      </c>
      <c r="E8" s="43" t="s">
        <v>12</v>
      </c>
      <c r="F8" s="43" t="s">
        <v>13</v>
      </c>
      <c r="G8" s="44" t="s">
        <v>14</v>
      </c>
    </row>
    <row r="9" spans="1:7" ht="12.75">
      <c r="A9" s="45" t="s">
        <v>15</v>
      </c>
      <c r="B9" s="46"/>
      <c r="C9" s="47" t="s">
        <v>16</v>
      </c>
      <c r="D9" s="48"/>
      <c r="E9" s="49"/>
      <c r="F9" s="8"/>
      <c r="G9" s="6"/>
    </row>
    <row r="10" spans="1:7" ht="12.75">
      <c r="A10" s="50"/>
      <c r="B10" s="51"/>
      <c r="C10" s="52" t="s">
        <v>17</v>
      </c>
      <c r="D10" s="53"/>
      <c r="E10" s="54"/>
      <c r="F10" s="9"/>
      <c r="G10" s="7"/>
    </row>
    <row r="11" spans="1:7" ht="22.8">
      <c r="A11" s="55">
        <v>1</v>
      </c>
      <c r="B11" s="56" t="s">
        <v>18</v>
      </c>
      <c r="C11" s="57" t="s">
        <v>19</v>
      </c>
      <c r="D11" s="56" t="s">
        <v>20</v>
      </c>
      <c r="E11" s="58">
        <v>1</v>
      </c>
      <c r="F11" s="10"/>
      <c r="G11" s="1">
        <f aca="true" t="shared" si="0" ref="G11:G17">F11*E11</f>
        <v>0</v>
      </c>
    </row>
    <row r="12" spans="1:7" ht="12.75">
      <c r="A12" s="55">
        <f>A11+1</f>
        <v>2</v>
      </c>
      <c r="B12" s="59" t="s">
        <v>21</v>
      </c>
      <c r="C12" s="57" t="s">
        <v>22</v>
      </c>
      <c r="D12" s="56" t="s">
        <v>20</v>
      </c>
      <c r="E12" s="58">
        <v>1</v>
      </c>
      <c r="F12" s="10"/>
      <c r="G12" s="1">
        <f t="shared" si="0"/>
        <v>0</v>
      </c>
    </row>
    <row r="13" spans="1:7" ht="12.75">
      <c r="A13" s="55">
        <f>A12+1</f>
        <v>3</v>
      </c>
      <c r="B13" s="56" t="s">
        <v>23</v>
      </c>
      <c r="C13" s="60" t="s">
        <v>24</v>
      </c>
      <c r="D13" s="59" t="s">
        <v>20</v>
      </c>
      <c r="E13" s="59">
        <v>6</v>
      </c>
      <c r="F13" s="11"/>
      <c r="G13" s="1">
        <f t="shared" si="0"/>
        <v>0</v>
      </c>
    </row>
    <row r="14" spans="1:7" ht="12.75">
      <c r="A14" s="55">
        <f>A13+1</f>
        <v>4</v>
      </c>
      <c r="B14" s="56" t="s">
        <v>25</v>
      </c>
      <c r="C14" s="60" t="s">
        <v>26</v>
      </c>
      <c r="D14" s="59" t="s">
        <v>20</v>
      </c>
      <c r="E14" s="59">
        <v>1</v>
      </c>
      <c r="F14" s="11"/>
      <c r="G14" s="1">
        <f t="shared" si="0"/>
        <v>0</v>
      </c>
    </row>
    <row r="15" spans="1:7" ht="12.75">
      <c r="A15" s="55">
        <f>A14+1</f>
        <v>5</v>
      </c>
      <c r="B15" s="56" t="s">
        <v>27</v>
      </c>
      <c r="C15" s="60" t="s">
        <v>28</v>
      </c>
      <c r="D15" s="59" t="s">
        <v>20</v>
      </c>
      <c r="E15" s="59">
        <v>4</v>
      </c>
      <c r="F15" s="11"/>
      <c r="G15" s="1">
        <f t="shared" si="0"/>
        <v>0</v>
      </c>
    </row>
    <row r="16" spans="1:7" ht="12.75">
      <c r="A16" s="55">
        <v>6</v>
      </c>
      <c r="B16" s="56" t="s">
        <v>29</v>
      </c>
      <c r="C16" s="60" t="s">
        <v>30</v>
      </c>
      <c r="D16" s="59" t="s">
        <v>20</v>
      </c>
      <c r="E16" s="59">
        <v>8</v>
      </c>
      <c r="F16" s="9"/>
      <c r="G16" s="1">
        <f t="shared" si="0"/>
        <v>0</v>
      </c>
    </row>
    <row r="17" spans="1:7" ht="12.75">
      <c r="A17" s="55">
        <v>7</v>
      </c>
      <c r="B17" s="56" t="s">
        <v>31</v>
      </c>
      <c r="C17" s="60" t="s">
        <v>32</v>
      </c>
      <c r="D17" s="59" t="s">
        <v>20</v>
      </c>
      <c r="E17" s="59">
        <v>2</v>
      </c>
      <c r="F17" s="9"/>
      <c r="G17" s="1">
        <f t="shared" si="0"/>
        <v>0</v>
      </c>
    </row>
    <row r="18" spans="1:7" ht="13.8">
      <c r="A18" s="61"/>
      <c r="B18" s="62" t="s">
        <v>33</v>
      </c>
      <c r="C18" s="63" t="str">
        <f>C9</f>
        <v>Řídící systém</v>
      </c>
      <c r="D18" s="64"/>
      <c r="E18" s="65"/>
      <c r="F18" s="12"/>
      <c r="G18" s="4">
        <f>SUM(G11:G17)</f>
        <v>0</v>
      </c>
    </row>
    <row r="19" spans="1:7" ht="12.75">
      <c r="A19" s="45" t="s">
        <v>15</v>
      </c>
      <c r="B19" s="66"/>
      <c r="C19" s="67" t="s">
        <v>34</v>
      </c>
      <c r="D19" s="48"/>
      <c r="E19" s="49"/>
      <c r="F19" s="13"/>
      <c r="G19" s="2"/>
    </row>
    <row r="20" spans="1:7" ht="12.75">
      <c r="A20" s="55">
        <v>8</v>
      </c>
      <c r="B20" s="56" t="s">
        <v>35</v>
      </c>
      <c r="C20" s="68" t="s">
        <v>36</v>
      </c>
      <c r="D20" s="56" t="s">
        <v>20</v>
      </c>
      <c r="E20" s="58">
        <v>1</v>
      </c>
      <c r="F20" s="10"/>
      <c r="G20" s="1">
        <f>F20*E20</f>
        <v>0</v>
      </c>
    </row>
    <row r="21" spans="1:7" ht="12.75">
      <c r="A21" s="55">
        <v>9</v>
      </c>
      <c r="B21" s="56" t="s">
        <v>37</v>
      </c>
      <c r="C21" s="68" t="s">
        <v>38</v>
      </c>
      <c r="D21" s="56" t="s">
        <v>20</v>
      </c>
      <c r="E21" s="58">
        <v>1</v>
      </c>
      <c r="F21" s="10"/>
      <c r="G21" s="1">
        <f>F21*E21</f>
        <v>0</v>
      </c>
    </row>
    <row r="22" spans="1:7" ht="14.4" thickBot="1">
      <c r="A22" s="61"/>
      <c r="B22" s="62" t="s">
        <v>33</v>
      </c>
      <c r="C22" s="63" t="str">
        <f>C19</f>
        <v>Centrální dispečink SW</v>
      </c>
      <c r="D22" s="64"/>
      <c r="E22" s="65"/>
      <c r="F22" s="12"/>
      <c r="G22" s="4">
        <f>SUM(G20:G21)</f>
        <v>0</v>
      </c>
    </row>
    <row r="23" spans="1:7" ht="12.75">
      <c r="A23" s="45" t="s">
        <v>15</v>
      </c>
      <c r="B23" s="66"/>
      <c r="C23" s="67" t="s">
        <v>39</v>
      </c>
      <c r="D23" s="48"/>
      <c r="E23" s="49"/>
      <c r="F23" s="13"/>
      <c r="G23" s="2"/>
    </row>
    <row r="24" spans="1:7" ht="12.75">
      <c r="A24" s="55">
        <v>10</v>
      </c>
      <c r="B24" s="56" t="s">
        <v>40</v>
      </c>
      <c r="C24" s="68" t="s">
        <v>41</v>
      </c>
      <c r="D24" s="56" t="s">
        <v>20</v>
      </c>
      <c r="E24" s="58">
        <v>1</v>
      </c>
      <c r="F24" s="10"/>
      <c r="G24" s="1">
        <f>F24*E24</f>
        <v>0</v>
      </c>
    </row>
    <row r="25" spans="1:7" ht="13.8">
      <c r="A25" s="69"/>
      <c r="B25" s="62" t="s">
        <v>33</v>
      </c>
      <c r="C25" s="63" t="str">
        <f>C23</f>
        <v>Rozváděče</v>
      </c>
      <c r="D25" s="64"/>
      <c r="E25" s="65"/>
      <c r="F25" s="12"/>
      <c r="G25" s="4">
        <f>SUM(G24)</f>
        <v>0</v>
      </c>
    </row>
    <row r="26" spans="1:7" ht="12.75">
      <c r="A26" s="45" t="s">
        <v>15</v>
      </c>
      <c r="B26" s="66"/>
      <c r="C26" s="67" t="s">
        <v>42</v>
      </c>
      <c r="D26" s="48"/>
      <c r="E26" s="49"/>
      <c r="F26" s="13"/>
      <c r="G26" s="2"/>
    </row>
    <row r="27" spans="1:7" ht="12.75">
      <c r="A27" s="55">
        <v>11</v>
      </c>
      <c r="B27" s="56"/>
      <c r="C27" s="70" t="s">
        <v>43</v>
      </c>
      <c r="D27" s="56" t="s">
        <v>44</v>
      </c>
      <c r="E27" s="58">
        <v>18</v>
      </c>
      <c r="F27" s="10"/>
      <c r="G27" s="1"/>
    </row>
    <row r="28" spans="1:7" ht="12.75">
      <c r="A28" s="55">
        <f aca="true" t="shared" si="1" ref="A28:A42">A27+1</f>
        <v>12</v>
      </c>
      <c r="B28" s="56"/>
      <c r="C28" s="70" t="s">
        <v>45</v>
      </c>
      <c r="D28" s="56" t="s">
        <v>46</v>
      </c>
      <c r="E28" s="58">
        <v>118</v>
      </c>
      <c r="F28" s="10"/>
      <c r="G28" s="1"/>
    </row>
    <row r="29" spans="1:7" ht="12.75">
      <c r="A29" s="55">
        <f t="shared" si="1"/>
        <v>13</v>
      </c>
      <c r="B29" s="56"/>
      <c r="C29" s="70" t="s">
        <v>47</v>
      </c>
      <c r="D29" s="56" t="s">
        <v>44</v>
      </c>
      <c r="E29" s="58">
        <v>4</v>
      </c>
      <c r="F29" s="10"/>
      <c r="G29" s="1"/>
    </row>
    <row r="30" spans="1:7" ht="12.75">
      <c r="A30" s="55">
        <f t="shared" si="1"/>
        <v>14</v>
      </c>
      <c r="B30" s="56"/>
      <c r="C30" s="71" t="s">
        <v>48</v>
      </c>
      <c r="D30" s="72" t="s">
        <v>46</v>
      </c>
      <c r="E30" s="58">
        <v>118</v>
      </c>
      <c r="F30" s="10"/>
      <c r="G30" s="1"/>
    </row>
    <row r="31" spans="1:7" ht="12.75">
      <c r="A31" s="55">
        <f t="shared" si="1"/>
        <v>15</v>
      </c>
      <c r="B31" s="56"/>
      <c r="C31" s="70" t="s">
        <v>49</v>
      </c>
      <c r="D31" s="56" t="s">
        <v>20</v>
      </c>
      <c r="E31" s="58">
        <v>1</v>
      </c>
      <c r="F31" s="10"/>
      <c r="G31" s="1"/>
    </row>
    <row r="32" spans="1:7" ht="12.75">
      <c r="A32" s="55">
        <f t="shared" si="1"/>
        <v>16</v>
      </c>
      <c r="B32" s="56"/>
      <c r="C32" s="73" t="s">
        <v>50</v>
      </c>
      <c r="D32" s="56" t="s">
        <v>20</v>
      </c>
      <c r="E32" s="58">
        <v>2</v>
      </c>
      <c r="F32" s="10"/>
      <c r="G32" s="1"/>
    </row>
    <row r="33" spans="1:7" ht="12.75">
      <c r="A33" s="55">
        <f t="shared" si="1"/>
        <v>17</v>
      </c>
      <c r="B33" s="56"/>
      <c r="C33" s="73" t="s">
        <v>51</v>
      </c>
      <c r="D33" s="72" t="s">
        <v>20</v>
      </c>
      <c r="E33" s="58">
        <v>20</v>
      </c>
      <c r="F33" s="10"/>
      <c r="G33" s="1"/>
    </row>
    <row r="34" spans="1:7" ht="12.75">
      <c r="A34" s="55">
        <f t="shared" si="1"/>
        <v>18</v>
      </c>
      <c r="B34" s="56"/>
      <c r="C34" s="73" t="s">
        <v>52</v>
      </c>
      <c r="D34" s="72" t="s">
        <v>20</v>
      </c>
      <c r="E34" s="58">
        <v>250</v>
      </c>
      <c r="F34" s="10"/>
      <c r="G34" s="1"/>
    </row>
    <row r="35" spans="1:7" ht="12.75">
      <c r="A35" s="55">
        <f t="shared" si="1"/>
        <v>19</v>
      </c>
      <c r="B35" s="56"/>
      <c r="C35" s="73" t="s">
        <v>53</v>
      </c>
      <c r="D35" s="72" t="s">
        <v>20</v>
      </c>
      <c r="E35" s="58">
        <v>15</v>
      </c>
      <c r="F35" s="10"/>
      <c r="G35" s="1"/>
    </row>
    <row r="36" spans="1:7" ht="12.75">
      <c r="A36" s="55">
        <f t="shared" si="1"/>
        <v>20</v>
      </c>
      <c r="B36" s="56"/>
      <c r="C36" s="73" t="s">
        <v>54</v>
      </c>
      <c r="D36" s="72" t="s">
        <v>20</v>
      </c>
      <c r="E36" s="58">
        <v>200</v>
      </c>
      <c r="F36" s="10"/>
      <c r="G36" s="1"/>
    </row>
    <row r="37" spans="1:7" ht="12.75">
      <c r="A37" s="55">
        <f t="shared" si="1"/>
        <v>21</v>
      </c>
      <c r="B37" s="56"/>
      <c r="C37" s="74" t="s">
        <v>55</v>
      </c>
      <c r="D37" s="56" t="s">
        <v>46</v>
      </c>
      <c r="E37" s="58">
        <f>E30*2</f>
        <v>236</v>
      </c>
      <c r="F37" s="10"/>
      <c r="G37" s="1"/>
    </row>
    <row r="38" spans="1:7" ht="12.75">
      <c r="A38" s="55">
        <f t="shared" si="1"/>
        <v>22</v>
      </c>
      <c r="B38" s="56"/>
      <c r="C38" s="74" t="s">
        <v>56</v>
      </c>
      <c r="D38" s="56" t="s">
        <v>46</v>
      </c>
      <c r="E38" s="58">
        <v>2750</v>
      </c>
      <c r="F38" s="10"/>
      <c r="G38" s="1"/>
    </row>
    <row r="39" spans="1:7" ht="12.75">
      <c r="A39" s="55">
        <f t="shared" si="1"/>
        <v>23</v>
      </c>
      <c r="B39" s="56"/>
      <c r="C39" s="74" t="s">
        <v>57</v>
      </c>
      <c r="D39" s="56" t="s">
        <v>20</v>
      </c>
      <c r="E39" s="58">
        <v>5</v>
      </c>
      <c r="F39" s="10"/>
      <c r="G39" s="1"/>
    </row>
    <row r="40" spans="1:7" ht="12.75">
      <c r="A40" s="55">
        <f t="shared" si="1"/>
        <v>24</v>
      </c>
      <c r="B40" s="56"/>
      <c r="C40" s="74" t="s">
        <v>58</v>
      </c>
      <c r="D40" s="56" t="s">
        <v>44</v>
      </c>
      <c r="E40" s="58">
        <v>6</v>
      </c>
      <c r="F40" s="10"/>
      <c r="G40" s="1"/>
    </row>
    <row r="41" spans="1:7" ht="12.75">
      <c r="A41" s="55">
        <f t="shared" si="1"/>
        <v>25</v>
      </c>
      <c r="B41" s="56"/>
      <c r="C41" s="70" t="s">
        <v>59</v>
      </c>
      <c r="D41" s="56" t="s">
        <v>44</v>
      </c>
      <c r="E41" s="58">
        <v>24</v>
      </c>
      <c r="F41" s="10"/>
      <c r="G41" s="1"/>
    </row>
    <row r="42" spans="1:7" ht="12.75">
      <c r="A42" s="55">
        <f t="shared" si="1"/>
        <v>26</v>
      </c>
      <c r="B42" s="56"/>
      <c r="C42" s="70" t="s">
        <v>60</v>
      </c>
      <c r="D42" s="56" t="s">
        <v>61</v>
      </c>
      <c r="E42" s="58">
        <v>1</v>
      </c>
      <c r="F42" s="10"/>
      <c r="G42" s="1"/>
    </row>
    <row r="43" spans="1:7" ht="13.8">
      <c r="A43" s="69"/>
      <c r="B43" s="75" t="s">
        <v>33</v>
      </c>
      <c r="C43" s="65" t="str">
        <f>C26</f>
        <v>Služby</v>
      </c>
      <c r="D43" s="64"/>
      <c r="E43" s="65"/>
      <c r="F43" s="12"/>
      <c r="G43" s="4">
        <f>SUM(G26:G42)</f>
        <v>0</v>
      </c>
    </row>
    <row r="44" spans="2:7" ht="12.75">
      <c r="B44" s="40"/>
      <c r="E44" s="15"/>
      <c r="F44" s="3"/>
      <c r="G44" s="3"/>
    </row>
    <row r="45" spans="1:7" ht="17.4">
      <c r="A45" s="76"/>
      <c r="B45" s="77"/>
      <c r="C45" s="78" t="s">
        <v>62</v>
      </c>
      <c r="D45" s="79"/>
      <c r="E45" s="79"/>
      <c r="F45" s="14"/>
      <c r="G45" s="5">
        <f>SUM(G10:G43)/2</f>
        <v>0</v>
      </c>
    </row>
    <row r="47" ht="12.75">
      <c r="C47" s="16" t="s">
        <v>63</v>
      </c>
    </row>
  </sheetData>
  <sheetProtection algorithmName="SHA-512" hashValue="6ofOEchP85QRpxpRVa27tb6DNfKS9R30sBoz8VkfROEd9TBcvUtGLS16TYx/kxwPow4hTqnLSuF1bAlz1cJJQQ==" saltValue="BxFWKeB32wBsFlRZKAdTjw==" spinCount="100000" sheet="1" selectLockedCells="1"/>
  <mergeCells count="6">
    <mergeCell ref="A2:G2"/>
    <mergeCell ref="A4:B4"/>
    <mergeCell ref="D4:G4"/>
    <mergeCell ref="A5:B5"/>
    <mergeCell ref="A6:B6"/>
    <mergeCell ref="D6:G6"/>
  </mergeCells>
  <printOptions/>
  <pageMargins left="0.7875" right="0.7875" top="0.984027777777778" bottom="0.984027777777778" header="0.511805555555555" footer="0.511805555555555"/>
  <pageSetup fitToHeight="1" fitToWidth="1" horizontalDpi="300" verticalDpi="300" orientation="portrait" paperSize="9" scale="65" r:id="rId1"/>
  <headerFooter>
    <oddHeader>&amp;R&amp;"Tabac Slab,Obyčejné"SPORTPLEX FM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ELMAR group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Volný</dc:creator>
  <cp:keywords/>
  <dc:description/>
  <cp:lastModifiedBy>Daniel Folta</cp:lastModifiedBy>
  <cp:lastPrinted>2020-02-16T16:47:46Z</cp:lastPrinted>
  <dcterms:created xsi:type="dcterms:W3CDTF">2012-08-26T13:45:48Z</dcterms:created>
  <dcterms:modified xsi:type="dcterms:W3CDTF">2021-10-19T18:12:49Z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ELMAR group s.r.o.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