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613\Documents\PD\Lískovec 536 - FK - stavební úpravy\"/>
    </mc:Choice>
  </mc:AlternateContent>
  <xr:revisionPtr revIDLastSave="0" documentId="8_{FD0EB76F-2A45-475B-87EB-8A0E4C1A58B7}" xr6:coauthVersionLast="36" xr6:coauthVersionMax="36" xr10:uidLastSave="{00000000-0000-0000-0000-000000000000}"/>
  <bookViews>
    <workbookView xWindow="0" yWindow="0" windowWidth="26835" windowHeight="1144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Pol'!$A$1:$X$180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78" i="12" l="1"/>
  <c r="BA32" i="12"/>
  <c r="G9" i="12"/>
  <c r="M9" i="12" s="1"/>
  <c r="I9" i="12"/>
  <c r="I8" i="12" s="1"/>
  <c r="K9" i="12"/>
  <c r="O9" i="12"/>
  <c r="Q9" i="12"/>
  <c r="Q8" i="12" s="1"/>
  <c r="V9" i="12"/>
  <c r="G11" i="12"/>
  <c r="I11" i="12"/>
  <c r="K11" i="12"/>
  <c r="M11" i="12"/>
  <c r="O11" i="12"/>
  <c r="Q11" i="12"/>
  <c r="V11" i="12"/>
  <c r="G13" i="12"/>
  <c r="G8" i="12" s="1"/>
  <c r="I53" i="1" s="1"/>
  <c r="I13" i="12"/>
  <c r="K13" i="12"/>
  <c r="O13" i="12"/>
  <c r="Q13" i="12"/>
  <c r="V13" i="12"/>
  <c r="G16" i="12"/>
  <c r="M16" i="12" s="1"/>
  <c r="I16" i="12"/>
  <c r="K16" i="12"/>
  <c r="K15" i="12" s="1"/>
  <c r="O16" i="12"/>
  <c r="Q16" i="12"/>
  <c r="V16" i="12"/>
  <c r="G18" i="12"/>
  <c r="I18" i="12"/>
  <c r="K18" i="12"/>
  <c r="M18" i="12"/>
  <c r="O18" i="12"/>
  <c r="Q18" i="12"/>
  <c r="V18" i="12"/>
  <c r="G19" i="12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G23" i="12" s="1"/>
  <c r="I55" i="1" s="1"/>
  <c r="I24" i="12"/>
  <c r="I23" i="12" s="1"/>
  <c r="K24" i="12"/>
  <c r="O24" i="12"/>
  <c r="Q24" i="12"/>
  <c r="V24" i="12"/>
  <c r="G25" i="12"/>
  <c r="M25" i="12" s="1"/>
  <c r="I25" i="12"/>
  <c r="K25" i="12"/>
  <c r="K23" i="12" s="1"/>
  <c r="O25" i="12"/>
  <c r="Q25" i="12"/>
  <c r="V25" i="12"/>
  <c r="V23" i="12" s="1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K26" i="12" s="1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Q34" i="12" s="1"/>
  <c r="V35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K48" i="12"/>
  <c r="G49" i="12"/>
  <c r="M49" i="12" s="1"/>
  <c r="I49" i="12"/>
  <c r="I48" i="12" s="1"/>
  <c r="K49" i="12"/>
  <c r="O49" i="12"/>
  <c r="Q49" i="12"/>
  <c r="Q48" i="12" s="1"/>
  <c r="V49" i="12"/>
  <c r="V48" i="12" s="1"/>
  <c r="G51" i="12"/>
  <c r="G48" i="12" s="1"/>
  <c r="I58" i="1" s="1"/>
  <c r="I51" i="12"/>
  <c r="K51" i="12"/>
  <c r="O51" i="12"/>
  <c r="O48" i="12" s="1"/>
  <c r="Q51" i="12"/>
  <c r="V51" i="12"/>
  <c r="Q52" i="12"/>
  <c r="G53" i="12"/>
  <c r="M53" i="12" s="1"/>
  <c r="I53" i="12"/>
  <c r="K53" i="12"/>
  <c r="O53" i="12"/>
  <c r="Q53" i="12"/>
  <c r="V53" i="12"/>
  <c r="G54" i="12"/>
  <c r="M54" i="12" s="1"/>
  <c r="I54" i="12"/>
  <c r="I52" i="12" s="1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M57" i="12" s="1"/>
  <c r="I57" i="12"/>
  <c r="I56" i="12" s="1"/>
  <c r="K57" i="12"/>
  <c r="K56" i="12" s="1"/>
  <c r="O57" i="12"/>
  <c r="Q57" i="12"/>
  <c r="Q56" i="12" s="1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6" i="12"/>
  <c r="M76" i="12" s="1"/>
  <c r="I76" i="12"/>
  <c r="I75" i="12" s="1"/>
  <c r="K76" i="12"/>
  <c r="K75" i="12" s="1"/>
  <c r="O76" i="12"/>
  <c r="Q76" i="12"/>
  <c r="V76" i="12"/>
  <c r="V75" i="12" s="1"/>
  <c r="G77" i="12"/>
  <c r="I77" i="12"/>
  <c r="K77" i="12"/>
  <c r="O77" i="12"/>
  <c r="Q77" i="12"/>
  <c r="V77" i="12"/>
  <c r="G80" i="12"/>
  <c r="M80" i="12" s="1"/>
  <c r="I80" i="12"/>
  <c r="K80" i="12"/>
  <c r="O80" i="12"/>
  <c r="Q80" i="12"/>
  <c r="Q79" i="12" s="1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Q88" i="12" s="1"/>
  <c r="V89" i="12"/>
  <c r="G91" i="12"/>
  <c r="M91" i="12" s="1"/>
  <c r="I91" i="12"/>
  <c r="I88" i="12" s="1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9" i="12"/>
  <c r="I109" i="12"/>
  <c r="K109" i="12"/>
  <c r="O109" i="12"/>
  <c r="Q109" i="12"/>
  <c r="V109" i="12"/>
  <c r="G110" i="12"/>
  <c r="M110" i="12" s="1"/>
  <c r="I110" i="12"/>
  <c r="I108" i="12" s="1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I114" i="12"/>
  <c r="G115" i="12"/>
  <c r="M115" i="12" s="1"/>
  <c r="M114" i="12" s="1"/>
  <c r="I115" i="12"/>
  <c r="K115" i="12"/>
  <c r="K114" i="12" s="1"/>
  <c r="O115" i="12"/>
  <c r="O114" i="12" s="1"/>
  <c r="Q115" i="12"/>
  <c r="Q114" i="12" s="1"/>
  <c r="V115" i="12"/>
  <c r="V114" i="12" s="1"/>
  <c r="G118" i="12"/>
  <c r="I118" i="12"/>
  <c r="K118" i="12"/>
  <c r="O118" i="12"/>
  <c r="Q118" i="12"/>
  <c r="V118" i="12"/>
  <c r="G120" i="12"/>
  <c r="M120" i="12" s="1"/>
  <c r="I120" i="12"/>
  <c r="I117" i="12" s="1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K135" i="12"/>
  <c r="O135" i="12"/>
  <c r="G136" i="12"/>
  <c r="M136" i="12" s="1"/>
  <c r="M135" i="12" s="1"/>
  <c r="I136" i="12"/>
  <c r="I135" i="12" s="1"/>
  <c r="K136" i="12"/>
  <c r="O136" i="12"/>
  <c r="Q136" i="12"/>
  <c r="Q135" i="12" s="1"/>
  <c r="V136" i="12"/>
  <c r="V135" i="12" s="1"/>
  <c r="G138" i="12"/>
  <c r="G137" i="12" s="1"/>
  <c r="I71" i="1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5" i="12"/>
  <c r="I145" i="12"/>
  <c r="K145" i="12"/>
  <c r="M145" i="12"/>
  <c r="O145" i="12"/>
  <c r="Q145" i="12"/>
  <c r="V145" i="12"/>
  <c r="G146" i="12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5" i="12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60" i="12"/>
  <c r="I160" i="12"/>
  <c r="I159" i="12" s="1"/>
  <c r="K160" i="12"/>
  <c r="M160" i="12"/>
  <c r="O160" i="12"/>
  <c r="O159" i="12" s="1"/>
  <c r="Q160" i="12"/>
  <c r="Q159" i="12" s="1"/>
  <c r="V160" i="12"/>
  <c r="G161" i="12"/>
  <c r="M161" i="12" s="1"/>
  <c r="I161" i="12"/>
  <c r="K161" i="12"/>
  <c r="O161" i="12"/>
  <c r="Q161" i="12"/>
  <c r="V161" i="12"/>
  <c r="V159" i="12" s="1"/>
  <c r="G163" i="12"/>
  <c r="I163" i="12"/>
  <c r="K163" i="12"/>
  <c r="K162" i="12" s="1"/>
  <c r="O163" i="12"/>
  <c r="Q163" i="12"/>
  <c r="V163" i="12"/>
  <c r="V162" i="12" s="1"/>
  <c r="G164" i="12"/>
  <c r="M164" i="12" s="1"/>
  <c r="I164" i="12"/>
  <c r="I162" i="12" s="1"/>
  <c r="K164" i="12"/>
  <c r="O164" i="12"/>
  <c r="Q164" i="12"/>
  <c r="V164" i="12"/>
  <c r="G166" i="12"/>
  <c r="I166" i="12"/>
  <c r="K166" i="12"/>
  <c r="M166" i="12"/>
  <c r="O166" i="12"/>
  <c r="Q166" i="12"/>
  <c r="V166" i="12"/>
  <c r="G167" i="12"/>
  <c r="I167" i="12"/>
  <c r="K167" i="12"/>
  <c r="O167" i="12"/>
  <c r="O165" i="12" s="1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O174" i="12"/>
  <c r="V174" i="12"/>
  <c r="G175" i="12"/>
  <c r="M175" i="12" s="1"/>
  <c r="M174" i="12" s="1"/>
  <c r="I175" i="12"/>
  <c r="I174" i="12" s="1"/>
  <c r="K175" i="12"/>
  <c r="K174" i="12" s="1"/>
  <c r="O175" i="12"/>
  <c r="Q175" i="12"/>
  <c r="Q174" i="12" s="1"/>
  <c r="V175" i="12"/>
  <c r="K176" i="12"/>
  <c r="O176" i="12"/>
  <c r="G177" i="12"/>
  <c r="G176" i="12" s="1"/>
  <c r="I78" i="1" s="1"/>
  <c r="I20" i="1" s="1"/>
  <c r="I177" i="12"/>
  <c r="I176" i="12" s="1"/>
  <c r="K177" i="12"/>
  <c r="O177" i="12"/>
  <c r="Q177" i="12"/>
  <c r="Q176" i="12" s="1"/>
  <c r="V177" i="12"/>
  <c r="V176" i="12" s="1"/>
  <c r="AE179" i="12"/>
  <c r="F41" i="1" s="1"/>
  <c r="H40" i="1"/>
  <c r="V165" i="12" l="1"/>
  <c r="V144" i="12"/>
  <c r="V137" i="12"/>
  <c r="K79" i="12"/>
  <c r="M138" i="12"/>
  <c r="K88" i="12"/>
  <c r="K159" i="12"/>
  <c r="I62" i="12"/>
  <c r="I34" i="12"/>
  <c r="Q15" i="12"/>
  <c r="K8" i="12"/>
  <c r="I165" i="12"/>
  <c r="I154" i="12"/>
  <c r="G135" i="12"/>
  <c r="I70" i="1" s="1"/>
  <c r="M177" i="12"/>
  <c r="M176" i="12" s="1"/>
  <c r="G174" i="12"/>
  <c r="I77" i="1" s="1"/>
  <c r="I19" i="1" s="1"/>
  <c r="K165" i="12"/>
  <c r="Q162" i="12"/>
  <c r="O162" i="12"/>
  <c r="K137" i="12"/>
  <c r="Q117" i="12"/>
  <c r="O117" i="12"/>
  <c r="Q108" i="12"/>
  <c r="O108" i="12"/>
  <c r="Q75" i="12"/>
  <c r="O62" i="12"/>
  <c r="O52" i="12"/>
  <c r="V26" i="12"/>
  <c r="O154" i="12"/>
  <c r="G124" i="12"/>
  <c r="I69" i="1" s="1"/>
  <c r="K117" i="12"/>
  <c r="K62" i="12"/>
  <c r="V56" i="12"/>
  <c r="K52" i="12"/>
  <c r="O34" i="12"/>
  <c r="I26" i="12"/>
  <c r="G26" i="12"/>
  <c r="I56" i="1" s="1"/>
  <c r="Q23" i="12"/>
  <c r="V15" i="12"/>
  <c r="O8" i="12"/>
  <c r="G159" i="12"/>
  <c r="I74" i="1" s="1"/>
  <c r="K154" i="12"/>
  <c r="K144" i="12"/>
  <c r="O137" i="12"/>
  <c r="V79" i="12"/>
  <c r="O23" i="12"/>
  <c r="I15" i="12"/>
  <c r="Q165" i="12"/>
  <c r="Q154" i="12"/>
  <c r="O124" i="12"/>
  <c r="V97" i="12"/>
  <c r="I79" i="12"/>
  <c r="O75" i="12"/>
  <c r="Q62" i="12"/>
  <c r="O56" i="12"/>
  <c r="V34" i="12"/>
  <c r="V8" i="12"/>
  <c r="O26" i="12"/>
  <c r="O88" i="12"/>
  <c r="V108" i="12"/>
  <c r="G75" i="12"/>
  <c r="I62" i="1" s="1"/>
  <c r="V62" i="12"/>
  <c r="M56" i="12"/>
  <c r="V52" i="12"/>
  <c r="K34" i="12"/>
  <c r="Q26" i="12"/>
  <c r="O15" i="12"/>
  <c r="F39" i="1"/>
  <c r="F43" i="1" s="1"/>
  <c r="G23" i="1" s="1"/>
  <c r="A23" i="1" s="1"/>
  <c r="F42" i="1"/>
  <c r="G15" i="12"/>
  <c r="G144" i="12"/>
  <c r="I72" i="1" s="1"/>
  <c r="M146" i="12"/>
  <c r="M144" i="12" s="1"/>
  <c r="M26" i="12"/>
  <c r="V154" i="12"/>
  <c r="O144" i="12"/>
  <c r="Q137" i="12"/>
  <c r="I137" i="12"/>
  <c r="K124" i="12"/>
  <c r="Q124" i="12"/>
  <c r="I124" i="12"/>
  <c r="V117" i="12"/>
  <c r="K108" i="12"/>
  <c r="G97" i="12"/>
  <c r="I65" i="1" s="1"/>
  <c r="M98" i="12"/>
  <c r="M97" i="12" s="1"/>
  <c r="V88" i="12"/>
  <c r="M79" i="12"/>
  <c r="M62" i="12"/>
  <c r="M52" i="12"/>
  <c r="G162" i="12"/>
  <c r="I75" i="1" s="1"/>
  <c r="I18" i="1" s="1"/>
  <c r="M163" i="12"/>
  <c r="M162" i="12" s="1"/>
  <c r="G165" i="12"/>
  <c r="I76" i="1" s="1"/>
  <c r="M167" i="12"/>
  <c r="M165" i="12" s="1"/>
  <c r="G154" i="12"/>
  <c r="I73" i="1" s="1"/>
  <c r="M155" i="12"/>
  <c r="M154" i="12" s="1"/>
  <c r="Q144" i="12"/>
  <c r="I144" i="12"/>
  <c r="V124" i="12"/>
  <c r="G117" i="12"/>
  <c r="I68" i="1" s="1"/>
  <c r="M118" i="12"/>
  <c r="M117" i="12" s="1"/>
  <c r="Q97" i="12"/>
  <c r="I97" i="12"/>
  <c r="O97" i="12"/>
  <c r="M88" i="12"/>
  <c r="O79" i="12"/>
  <c r="M34" i="12"/>
  <c r="M159" i="12"/>
  <c r="M137" i="12"/>
  <c r="M124" i="12"/>
  <c r="G108" i="12"/>
  <c r="I66" i="1" s="1"/>
  <c r="M109" i="12"/>
  <c r="M108" i="12" s="1"/>
  <c r="K97" i="12"/>
  <c r="G34" i="12"/>
  <c r="I57" i="1" s="1"/>
  <c r="AF179" i="12"/>
  <c r="G114" i="12"/>
  <c r="I67" i="1" s="1"/>
  <c r="G88" i="12"/>
  <c r="I64" i="1" s="1"/>
  <c r="G79" i="12"/>
  <c r="I63" i="1" s="1"/>
  <c r="M77" i="12"/>
  <c r="M75" i="12" s="1"/>
  <c r="G62" i="12"/>
  <c r="I61" i="1" s="1"/>
  <c r="G56" i="12"/>
  <c r="I60" i="1" s="1"/>
  <c r="G52" i="12"/>
  <c r="I59" i="1" s="1"/>
  <c r="M51" i="12"/>
  <c r="M48" i="12" s="1"/>
  <c r="M24" i="12"/>
  <c r="M23" i="12" s="1"/>
  <c r="M19" i="12"/>
  <c r="M15" i="12" s="1"/>
  <c r="M13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I54" i="1"/>
  <c r="G179" i="12"/>
  <c r="G41" i="1"/>
  <c r="H41" i="1" s="1"/>
  <c r="I41" i="1" s="1"/>
  <c r="G42" i="1"/>
  <c r="H42" i="1" s="1"/>
  <c r="I42" i="1" s="1"/>
  <c r="G39" i="1"/>
  <c r="G24" i="1"/>
  <c r="A24" i="1"/>
  <c r="G43" i="1" l="1"/>
  <c r="H39" i="1"/>
  <c r="I16" i="1"/>
  <c r="I21" i="1" s="1"/>
  <c r="I79" i="1"/>
  <c r="I39" i="1" l="1"/>
  <c r="I43" i="1" s="1"/>
  <c r="H43" i="1"/>
  <c r="G25" i="1"/>
  <c r="G28" i="1"/>
  <c r="J78" i="1"/>
  <c r="J57" i="1"/>
  <c r="J61" i="1"/>
  <c r="J63" i="1"/>
  <c r="J60" i="1"/>
  <c r="J54" i="1"/>
  <c r="J73" i="1"/>
  <c r="J68" i="1"/>
  <c r="J76" i="1"/>
  <c r="J65" i="1"/>
  <c r="J58" i="1"/>
  <c r="J69" i="1"/>
  <c r="J55" i="1"/>
  <c r="J53" i="1"/>
  <c r="J62" i="1"/>
  <c r="J67" i="1"/>
  <c r="J75" i="1"/>
  <c r="J70" i="1"/>
  <c r="J59" i="1"/>
  <c r="J56" i="1"/>
  <c r="J64" i="1"/>
  <c r="J77" i="1"/>
  <c r="J72" i="1"/>
  <c r="J71" i="1"/>
  <c r="J66" i="1"/>
  <c r="J74" i="1"/>
  <c r="A25" i="1" l="1"/>
  <c r="J79" i="1"/>
  <c r="J41" i="1"/>
  <c r="J39" i="1"/>
  <c r="J43" i="1" s="1"/>
  <c r="J42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Stavba</author>
  </authors>
  <commentList>
    <comment ref="S6" authorId="0" shapeId="0" xr:uid="{83AD2152-1CB9-4752-AE4A-BD4B295108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9A41AB-8F05-4037-8E4B-57D4CB2098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<sst xmlns="http://schemas.openxmlformats.org/spreadsheetml/2006/main" count="1259" uniqueCount="443">
  <si>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</si>
  <si>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</si>
  <si>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</si>
  <si>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</si>
  <si>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</si>
  <si>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</si>
  <si>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</si>
  <si>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</si>
  <si>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</si>
  <si>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</si>
  <si>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</si>
  <si>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</si>
  <si>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</si>
  <si>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</si>
  <si>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</si>
  <si>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</si>
  <si>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</si>
  <si>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</si>
  <si>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</si>
  <si>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</si>
  <si>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</si>
  <si>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</si>
  <si>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</si>
  <si>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</si>
  <si>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</si>
  <si>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</si>
  <si>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</si>
  <si>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</si>
  <si>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</si>
  <si>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</si>
  <si>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</si>
  <si>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</si>
  <si>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</si>
  <si>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</si>
  <si>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</si>
  <si>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</si>
  <si>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</si>
  <si>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</si>
  <si>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</si>
  <si>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</si>
  <si>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</si>
  <si>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</si>
  <si>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</si>
  <si>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</si>
  <si>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Oprava </t>
  </si>
  <si>
    <t>SO01</t>
  </si>
  <si>
    <t xml:space="preserve">Oprava sprch a fasády objektu </t>
  </si>
  <si>
    <t>Objekt:</t>
  </si>
  <si>
    <t>Rozpočet:</t>
  </si>
  <si>
    <t>BV015/2022</t>
  </si>
  <si>
    <t xml:space="preserve">Oprava sprch a fasády objektu FK Lískovec u Frýdku-Místku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</si>
  <si>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</si>
  <si>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</si>
  <si>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</si>
  <si>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</si>
  <si>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</si>
  <si>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</si>
  <si>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</si>
  <si>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</si>
  <si>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</si>
  <si>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</si>
  <si>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</si>
  <si>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 xml:space="preserve">Popis stavby: BV015/2022 - Oprava sprch a fasády objektu FK Lískovec u Frýdku-Místku </t>
  </si>
  <si>
    <t>#POPO</t>
  </si>
  <si>
    <t xml:space="preserve">Popis objektu: SO01 - Oprava sprch a fasády objektu </t>
  </si>
  <si>
    <t>#POPR</t>
  </si>
  <si>
    <t xml:space="preserve">Popis rozpočtu: 1 - Oprava 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</si>
  <si>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</si>
  <si>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</si>
  <si>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</si>
  <si>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</si>
  <si>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</si>
  <si>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</si>
  <si>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</si>
  <si>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</si>
  <si>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</si>
  <si>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</si>
  <si>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</si>
  <si>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</si>
  <si>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</si>
  <si>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</si>
  <si>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</si>
  <si>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</si>
  <si>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</si>
  <si>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</si>
  <si>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</si>
  <si>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</si>
  <si>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</si>
  <si>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</si>
  <si>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</si>
  <si>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</si>
  <si>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</si>
  <si>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</si>
  <si>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</si>
  <si>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</si>
  <si>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</si>
  <si>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</si>
  <si>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</si>
  <si>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</si>
  <si>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</si>
  <si>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</si>
  <si>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</si>
  <si>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</si>
  <si>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</si>
  <si>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</si>
  <si>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</si>
  <si>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</si>
  <si>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</si>
  <si>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</si>
  <si>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</si>
  <si>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</si>
  <si>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</si>
  <si>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</si>
  <si>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</si>
  <si>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</si>
  <si>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</si>
  <si>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</si>
  <si>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</si>
  <si>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</si>
  <si>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</si>
  <si>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</si>
  <si>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</si>
  <si>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</si>
  <si>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</si>
  <si>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</si>
  <si>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</si>
  <si>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</si>
  <si>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</si>
  <si>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</si>
  <si>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</si>
  <si>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</si>
  <si>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</si>
  <si>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</si>
  <si>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</si>
  <si>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</si>
  <si>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</si>
  <si>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</si>
  <si>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</si>
  <si>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</si>
  <si>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</si>
  <si>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</si>
  <si>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</si>
  <si>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</si>
  <si>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</si>
  <si>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</si>
  <si>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</si>
  <si>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</si>
  <si>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</si>
  <si>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3</t>
  </si>
  <si>
    <t>m3</t>
  </si>
  <si>
    <t>800-1</t>
  </si>
  <si>
    <t>RTS 22/ II</t>
  </si>
  <si>
    <t>RTS 22/ I</t>
  </si>
  <si>
    <t>Práce</t>
  </si>
  <si>
    <t>POL1_</t>
  </si>
  <si>
    <t>s přehozením na vzdálenost do 5 m nebo s naložením na ruční dopravní prostředek</t>
  </si>
  <si>
    <t>SPI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</si>
  <si>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</si>
  <si>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</si>
  <si>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</si>
  <si>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174101101R00</t>
  </si>
  <si>
    <t>Zásyp sypaninou se zhutněním jam, šachet, rýh nebo kolem objektů v těchto vykopávkách</t>
  </si>
  <si>
    <t>z jakékoliv horniny s uložením výkopku po vrstvách,</t>
  </si>
  <si>
    <t>212561111R00</t>
  </si>
  <si>
    <t>Výplň trativodů kamenivem hrubým drceným, frakce 4-16 mm</t>
  </si>
  <si>
    <t>800-2</t>
  </si>
  <si>
    <t>do rýh bez zhutnění s úpravou povrchu výplně,</t>
  </si>
  <si>
    <t>212753114R00</t>
  </si>
  <si>
    <t>Plastové drenážní trubky montáž ohebné plastové drenážní trubky do rýhy, DN 100, bez lože</t>
  </si>
  <si>
    <t>m</t>
  </si>
  <si>
    <t>827-1</t>
  </si>
  <si>
    <t>212971110R00</t>
  </si>
  <si>
    <t xml:space="preserve">Zřízení opláštění odvod. trativodů z geotextilie o sklonu do 2,5,  </t>
  </si>
  <si>
    <t>m2</t>
  </si>
  <si>
    <t>v rýze nebo v zářezu se stěnami,</t>
  </si>
  <si>
    <t>28611223.AR</t>
  </si>
  <si>
    <t>trubka plastová drenážní PVC; ohebná; perforovaná po celém obvodu; DN 100,0 mm</t>
  </si>
  <si>
    <t>SPCM</t>
  </si>
  <si>
    <t>Specifikace</t>
  </si>
  <si>
    <t>POL3_</t>
  </si>
  <si>
    <t>69366198R</t>
  </si>
  <si>
    <t>geotextilie PP; funkce separační, ochranná, výztužná, filtrační; plošná hmotnost 300 g/m2; zpevněná oboustranně</t>
  </si>
  <si>
    <t>564871111RT2</t>
  </si>
  <si>
    <t>Podklad ze štěrkodrti s rozprostřením a zhutněním frakce 0-32 mm, tloušťka po zhutnění 250 mm, Kamenivo nestanovené</t>
  </si>
  <si>
    <t>822-1</t>
  </si>
  <si>
    <t>564871111RT3</t>
  </si>
  <si>
    <t>Podklad ze štěrkodrti s rozprostřením a zhutněním frakce 0-45 mm, tloušťka po zhutnění 250 mm</t>
  </si>
  <si>
    <t>611474410R00</t>
  </si>
  <si>
    <t>Omítka vnitřní stropů ze suché směsi tenkovrstvá, vápenná,  , na monolitický podklad</t>
  </si>
  <si>
    <t>801-1</t>
  </si>
  <si>
    <t>kompletní souvrství</t>
  </si>
  <si>
    <t>611481113R00</t>
  </si>
  <si>
    <t xml:space="preserve">Potažení stropů pletivem sklotextilní výztužnou síťkou,  </t>
  </si>
  <si>
    <t>612421615R00</t>
  </si>
  <si>
    <t>Omítky vnitřní stěn vápenné nebo vápenocementové v podlaží i ve schodišti hrubé zatřené</t>
  </si>
  <si>
    <t>612425931R00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</si>
  <si>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</si>
  <si>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</si>
  <si>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</si>
  <si>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612015191R00</t>
  </si>
  <si>
    <t>Podkladní nátěr stěn pod tenkovrstvé omítky</t>
  </si>
  <si>
    <t>Vlastní</t>
  </si>
  <si>
    <t>602033191R00</t>
  </si>
  <si>
    <t xml:space="preserve">Omítka stěn z hotových směsí adhézní nátěr, vápenný,  ,  ,  </t>
  </si>
  <si>
    <t>po jednotlivých vrstvách</t>
  </si>
  <si>
    <t>622434133RT2</t>
  </si>
  <si>
    <t xml:space="preserve">Omítkový sanační systém pro vnější zdivo sanační podhoz tl. 10 mm, sanační omítka tl. 25 mm, jemná štuková omítka tl. 3 mm,  </t>
  </si>
  <si>
    <t>622461211R00</t>
  </si>
  <si>
    <t xml:space="preserve">Oprava vnějších omítek šlechtěných v množství opravované plochy přes 10  do 20 % </t>
  </si>
  <si>
    <t>umělých škrábaných,</t>
  </si>
  <si>
    <t>622471319RU5</t>
  </si>
  <si>
    <t xml:space="preserve">Nátěry a nástřiky vnějších stěn a pilířů základním a krycím nátěrem (nebo přestřikem povrchu) hmota silikátová, složitost 5 ,  </t>
  </si>
  <si>
    <t>Penetrace + 2 x krycí nátěr.</t>
  </si>
  <si>
    <t>622472183R00</t>
  </si>
  <si>
    <t>Omítka vnější stěn z hotových maltových směsí břizolitová škrábaná ze suché maltové směsi  stupeň složitosti 3, ručně</t>
  </si>
  <si>
    <t>kompletní omítkové souvrství</t>
  </si>
  <si>
    <t>622904115R00</t>
  </si>
  <si>
    <t>Očištění fasád tlakovou vodou, složitost fasády 3 - 5</t>
  </si>
  <si>
    <t>622904121R00</t>
  </si>
  <si>
    <t xml:space="preserve">Očištění fasád ruční čištění ocelovým kartáčem,  </t>
  </si>
  <si>
    <t>620000111RV1</t>
  </si>
  <si>
    <t>Provedení nátěru nápisu</t>
  </si>
  <si>
    <t>kpl</t>
  </si>
  <si>
    <t>Indiv</t>
  </si>
  <si>
    <t>622903812R00</t>
  </si>
  <si>
    <t>Odmaštění saponáty</t>
  </si>
  <si>
    <t>631313611RM1</t>
  </si>
  <si>
    <t>Mazanina z betonu prostého tl. přes 80 do 120 mm třídy C 16/20 ,  , Beton čerstvý obyčejný;  C 16/20;  prostředí: X0;  cement: CEM I;  Dmax = 22 mm;  S 2</t>
  </si>
  <si>
    <t>(z kameniva) hlazená dřevěným hladítkem</t>
  </si>
  <si>
    <t>632921911RV1</t>
  </si>
  <si>
    <t>Dlažba z dlaždic betonových do písku, tl. 40 mm 50x50x4 cm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</si>
  <si>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</si>
  <si>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</si>
  <si>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kus</t>
  </si>
  <si>
    <t>553310742R</t>
  </si>
  <si>
    <t>zárubeň kovová univerzální; pro zděné stěny, příčky, pro přesné zdění; ústí 120 mm; š průchodu 800 mm; h průchodu 1 970 mm; L, P</t>
  </si>
  <si>
    <t>61160103R</t>
  </si>
  <si>
    <t>dveře vnitřní š = 800 mm; h = 1 970,0 mm; hladké; otevíravé; počet křídel 1; plné; povrch. úprava bílá barva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</si>
  <si>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</si>
  <si>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</si>
  <si>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</si>
  <si>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</si>
  <si>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</si>
  <si>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</si>
  <si>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941941832R00</t>
  </si>
  <si>
    <t>Demontáž lešení lehkého řadového s podlahami šířky od 0,8 do 1 m, výšky přes 10 do 30 m</t>
  </si>
  <si>
    <t>965042131R00</t>
  </si>
  <si>
    <t>Bourání podkladů pod dlažby nebo litých celistvých dlažeb a mazanin  betonových nebo z litého asfaltu, tloušťky do 100 mm, plochy do 4 m2</t>
  </si>
  <si>
    <t>801-3</t>
  </si>
  <si>
    <t>965081713RT1</t>
  </si>
  <si>
    <t>Bourání podlah z keramických dlaždic, tloušťky do 10 mm, plochy přes 1 m2</t>
  </si>
  <si>
    <t>bez podkladního lože, s jakoukoliv výplní spár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</si>
  <si>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</si>
  <si>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</si>
  <si>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</si>
  <si>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</si>
  <si>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</si>
  <si>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</si>
  <si>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</si>
  <si>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</si>
  <si>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968095001R00</t>
  </si>
  <si>
    <t xml:space="preserve">Vybourání vnitřních parapetů dřevěných, šířky do 25 cm,  </t>
  </si>
  <si>
    <t>978015291R00</t>
  </si>
  <si>
    <t>Otlučení omítek vápenných nebo vápenocementových vnějších s vyškrabáním spár, s očištěním zdiva  1. až 4. stupni složitosti, v rozsahu do 100 %</t>
  </si>
  <si>
    <t>978059611R00</t>
  </si>
  <si>
    <t>Odsekání a odebrání obkladů stěn z obkladaček vnějších z jakýchkoliv materiálů, plochy do 1 m2</t>
  </si>
  <si>
    <t>včetně otlučení podkladní omítky až na zdivo,</t>
  </si>
  <si>
    <t>998009101R00</t>
  </si>
  <si>
    <t>Přesun hmot samostatně budovaného lešení bez ohledu na výšku</t>
  </si>
  <si>
    <t>t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</si>
  <si>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</si>
  <si>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</si>
  <si>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</si>
  <si>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</si>
  <si>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</si>
  <si>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</si>
  <si>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</si>
  <si>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800-711</t>
  </si>
  <si>
    <t>711142559RY2</t>
  </si>
  <si>
    <t>Provedení izolace proti zemní vlhkosti pásy přitavením svislá, 1 vrstva, s dodávkou izolačního pásu se skleněnou nebo polyesterovou vložkou, s minerálním posypem</t>
  </si>
  <si>
    <t>711212321R00</t>
  </si>
  <si>
    <t>Izolace proti vodě stěrka hydroizolační  proti vlhkosti, Hmota vodotěsná pod keramické obklady</t>
  </si>
  <si>
    <t>711401112R00</t>
  </si>
  <si>
    <t>Izolace balkonů a teras páska k přelepení spojů rohože, tloušťky 0,3 mm, Páska těsnicí</t>
  </si>
  <si>
    <t>711823121RT2</t>
  </si>
  <si>
    <t>Ochrana konstrukcí nopovou fólií svisle, výška nopu 4 mm, včetně dodávky fólie</t>
  </si>
  <si>
    <t>111631501R</t>
  </si>
  <si>
    <t>lak asfaltový penetrační; bod hoření nad 40 °C; skupenství při 20°C  kapalné; hustota při 15°C 890 až 910 kg/m3; nerozpustný ve vodě; hořlavý; zpracování za studena; černý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</si>
  <si>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</si>
  <si>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</si>
  <si>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</si>
  <si>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721171808R00</t>
  </si>
  <si>
    <t>Demontáž potrubí z novodurových trub přes D 75 mm do D 114 mm</t>
  </si>
  <si>
    <t>800-721</t>
  </si>
  <si>
    <t>odpadního nebo připojovacího,</t>
  </si>
  <si>
    <t>721176104R00</t>
  </si>
  <si>
    <t>Potrubí HT připojovací vnější průměr D 75 mm, tloušťka stěny 1,9 mm, DN 70</t>
  </si>
  <si>
    <t>včetně tvarovek, objímek. Bez zednických výpomocí.</t>
  </si>
  <si>
    <t>721176105R00</t>
  </si>
  <si>
    <t>Potrubí HT připojovací vnější průměr D 110 mm, tloušťka stěny 2,7 mm, DN 100</t>
  </si>
  <si>
    <t>721223423RT1</t>
  </si>
  <si>
    <t>Vpusť podlahová se zápachovou uzávěrkou průměr 50, 75 110 mm, se svislým odtokem,123x123mm/115x115mm, včetně dodávky materiálu</t>
  </si>
  <si>
    <t>721290111R00</t>
  </si>
  <si>
    <t>Zkouška těsnosti kanalizace v objektech vodou, DN 125</t>
  </si>
  <si>
    <t>722170801R00</t>
  </si>
  <si>
    <t>Demontáž potrubí z trubek z PH tlakových do D 32 mm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</si>
  <si>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</si>
  <si>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</si>
  <si>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</si>
  <si>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722172312R00</t>
  </si>
  <si>
    <t>Potrubí z plastických hmot polypropylenové potrubí PP-R, D 25 mm, s 3,5 mm, PN 16, polyfúzně svařované, včetně zednických výpomocí</t>
  </si>
  <si>
    <t>722190402R00</t>
  </si>
  <si>
    <t>Vyvedení a upevnění výpustek DN 20</t>
  </si>
  <si>
    <t>722280107R00</t>
  </si>
  <si>
    <t>Tlakové zkoušky vodovodního potrubí přes DN 32 do DN 40</t>
  </si>
  <si>
    <t>5511001800R</t>
  </si>
  <si>
    <t>kohout kulový nezámrzný; zahradní; PN 15; 1/2 "; ovládání páčka</t>
  </si>
  <si>
    <t>998722201R00</t>
  </si>
  <si>
    <t>Přesun hmot pro vnitřní vodovod v objektech výšky do 6 m</t>
  </si>
  <si>
    <t>vodorovně do 50 m</t>
  </si>
  <si>
    <t>725820801R00</t>
  </si>
  <si>
    <t>Demontáž baterií nástěnných do G 3/4"</t>
  </si>
  <si>
    <t>soubor</t>
  </si>
  <si>
    <t>725849200R00</t>
  </si>
  <si>
    <t>Montáž baterie sprchové nastavitelná výška</t>
  </si>
  <si>
    <t>551450092R</t>
  </si>
  <si>
    <t>baterie sprchová nástěnná; rozteč 130 až 170 mm; ovládání otáčivé segmenty; povrch chrom</t>
  </si>
  <si>
    <t>55145353R</t>
  </si>
  <si>
    <t>hadice sprchová l = 1 500 mm</t>
  </si>
  <si>
    <t>55145357R</t>
  </si>
  <si>
    <t>tyč sprchová l = 90 cm; příslušenství posuvný držák; chrom</t>
  </si>
  <si>
    <t>763612221RV5</t>
  </si>
  <si>
    <t>Montáž obložení stěn, z desek tl. 22 mm, na sraz, sponkováním, včetně dodávky desky cementotřískové</t>
  </si>
  <si>
    <t>800-763</t>
  </si>
  <si>
    <t>vč. dodávky a montáže spojovacího materiálu</t>
  </si>
  <si>
    <t>764410250RT2</t>
  </si>
  <si>
    <t>Oplechování parapetů z pozinkovaného plechu dodávka a montáž   rš 330 mm</t>
  </si>
  <si>
    <t>800-764</t>
  </si>
  <si>
    <t>včetně rohů</t>
  </si>
  <si>
    <t>764410850R00</t>
  </si>
  <si>
    <t>Demontáž oplechování parapetů rš od 100 do 330 mm</t>
  </si>
  <si>
    <t>764817138RV1</t>
  </si>
  <si>
    <t>zdí (atik) z lak.Pz plechu, rš 380 mm, nalepení Enkolitem</t>
  </si>
  <si>
    <t>998764201R00</t>
  </si>
  <si>
    <t>Přesun hmot pro konstrukce klempířské v objektech výšky do 6 m</t>
  </si>
  <si>
    <t>50 m vodorovně</t>
  </si>
  <si>
    <t>766629301R00</t>
  </si>
  <si>
    <t>Montáž otvorových prvků plastových nebo z dřevěných europrofilů oken, plochy do 1,50 m2</t>
  </si>
  <si>
    <t>800-766</t>
  </si>
  <si>
    <t>766629303R00</t>
  </si>
  <si>
    <t>Montáž otvorových prvků plastových nebo z dřevěných europrofilů oken, plochy do 4,50 m2</t>
  </si>
  <si>
    <t>766694111R00</t>
  </si>
  <si>
    <t>Ostatní montáž parapetních desek dřevěných pro jakékoliv upevnění   šířky do 300 mm, délky do 1000 mm</t>
  </si>
  <si>
    <t>766694113R00</t>
  </si>
  <si>
    <t>Ostatní montáž parapetních desek dřevěných pro jakékoliv upevnění   šířky do 300 mm, délky přes 1600 do 2600 mm</t>
  </si>
  <si>
    <t>766417111RV1</t>
  </si>
  <si>
    <t>Podkladový rošt pod obložení stěn vč. materiálu</t>
  </si>
  <si>
    <t>60775382R</t>
  </si>
  <si>
    <t>parapet vnitřní š = 250 mm; materiál - povrch fólie HPVC; materiál - jádro komůrkové extrudované PVC; dekor mramor, buk, zlatý dub, ořech</t>
  </si>
  <si>
    <t>61143011R</t>
  </si>
  <si>
    <t>okno plastové š = 600 mm; h = 1 200,0 mm; O1,S1; Uskla 1,10 W/m2K; barva bílá; profil 5-komorový; tl. rámu 67 mm; tl. křídla 82,5 mm</t>
  </si>
  <si>
    <t>61143854R</t>
  </si>
  <si>
    <t>okno plastové š = 2 100 mm; h = 1 200,0 mm; trojkřídlé OS+O+OS; se sloupkem; Uskla 1,10 W/m2K; barva bílá; profil 5-komorový; tl. rámu 70 mm; mikroventilace</t>
  </si>
  <si>
    <t>998766201R00</t>
  </si>
  <si>
    <t>Přesun hmot pro konstrukce truhlářské v objektech výšky do 6 m</t>
  </si>
  <si>
    <t>7670002</t>
  </si>
  <si>
    <t>Demontáž a zpětná montáž okenních mříží</t>
  </si>
  <si>
    <t>Kalkul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</si>
  <si>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</si>
  <si>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</si>
  <si>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</si>
  <si>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</si>
  <si>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</si>
  <si>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</si>
  <si>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</si>
  <si>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597623142R</t>
  </si>
  <si>
    <t>dlažba keramická š = 298 mm; l = 298 mm; h = 8,0 mm; pro interiér; barva šedá; mat; PEI 4</t>
  </si>
  <si>
    <t>998771201R00</t>
  </si>
  <si>
    <t>Přesun hmot pro podlahy z dlaždic v objektech výšky do 6 m</t>
  </si>
  <si>
    <t>781101210R00</t>
  </si>
  <si>
    <t>Příprava podkladu pod obklady penetrace podkladu pod obklady</t>
  </si>
  <si>
    <t>781111121R00</t>
  </si>
  <si>
    <t>Doplňkové práce při provádění obkladů montáž lišt rohových, vanových a dilatačních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</si>
  <si>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</si>
  <si>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</si>
  <si>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</si>
  <si>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</si>
  <si>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</si>
  <si>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</si>
  <si>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</si>
  <si>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</si>
  <si>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59760161.AR</t>
  </si>
  <si>
    <t>profil dilatační plast; tvar koutový</t>
  </si>
  <si>
    <t>597813749R</t>
  </si>
  <si>
    <t>obklad keramický š = 298 mm; l = 598 mm; h = 10,0 mm; pro interiér; barva světle šedá; lesk</t>
  </si>
  <si>
    <t>998781201R00</t>
  </si>
  <si>
    <t>Přesun hmot pro obklady keramické v objektech výšky do 6 m</t>
  </si>
  <si>
    <t>783103811R00</t>
  </si>
  <si>
    <t>Odstranění starých nátěrů z ocelových konstrukcí konstrukcí lehkých "C" nebo velmi lehkých "CC", oškrabáním</t>
  </si>
  <si>
    <t xml:space="preserve">soubor </t>
  </si>
  <si>
    <t>800-783</t>
  </si>
  <si>
    <t>783222140RT1</t>
  </si>
  <si>
    <t>Nátěry kov.stavebních doplňk.konstrukcí syntetické dvojnásobné, samozákladující barva</t>
  </si>
  <si>
    <t>783903811R00</t>
  </si>
  <si>
    <t>Ostatní práce odmaštění chemickými rozpuštědly</t>
  </si>
  <si>
    <t>783904811R00</t>
  </si>
  <si>
    <t>Ostatní práce odrezivění kovových konstrukcí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</si>
  <si>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</si>
  <si>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</si>
  <si>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</si>
  <si>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</si>
  <si>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</si>
  <si>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210292022R00</t>
  </si>
  <si>
    <t xml:space="preserve">Zjištění údajů vypnutí vedení (hlavním spínačem)a zajištění proti nedovolenému zapnutí s vyzkoušením vypnutého stavu vedení, zavěšením výstražné tabulky na zapínací mechanismus (přístroj) s pozdějším opětným zapnutím,  </t>
  </si>
  <si>
    <t>M210001</t>
  </si>
  <si>
    <t>Provedení izolace návlekem pro vedení do 22kV vč. plošiny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</si>
  <si>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</si>
  <si>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</si>
  <si>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</si>
  <si>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</si>
  <si>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</si>
  <si>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</si>
  <si>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</si>
  <si>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</si>
  <si>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</si>
  <si>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</si>
  <si>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</si>
  <si>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</si>
  <si>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</si>
  <si>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za uložení, směsi betonu a cihel,  , skupina 17 01 01 a 17 01 02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</si>
  <si>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</si>
  <si>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</si>
  <si>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</si>
  <si>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</si>
  <si>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</si>
  <si>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</si>
  <si>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</si>
  <si>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</si>
  <si>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POL99_8</t>
  </si>
  <si>
    <t>005211080R</t>
  </si>
  <si>
    <t>Bezpečnostní a hygienická opatření na staveništi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</si>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</sst>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N8" sqref="N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VFSkSYA3kOGydiTAk+3yQbZN/4rkMcVT8yfv3w73rwd3rXYN1De5UOpvNqCdw3cbPUTKNXacZZqnwZ3gK5yIIg==" saltValue="PxYpdurYzZeC3Ne7CHmrV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opLeftCell="B7" zoomScaleNormal="100" zoomScaleSheetLayoutView="75" workbookViewId="0">
      <selection activeCell="P13" sqref="P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8" t="s">
        <v>22</v>
      </c>
      <c r="C2" s="79"/>
      <c r="D2" s="80" t="s">
        <v>49</v>
      </c>
      <c r="E2" s="236" t="s">
        <v>50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">
      <c r="A4" s="76">
        <v>2563</v>
      </c>
      <c r="B4" s="83" t="s">
        <v>48</v>
      </c>
      <c r="C4" s="84"/>
      <c r="D4" s="85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 t="s">
        <v>51</v>
      </c>
      <c r="E5" s="225"/>
      <c r="F5" s="225"/>
      <c r="G5" s="225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6" t="s">
        <v>52</v>
      </c>
      <c r="E6" s="227"/>
      <c r="F6" s="227"/>
      <c r="G6" s="227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8" t="s">
        <v>53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SUMIF(F53:F78,A16,I53:I78)+SUMIF(F53:F78,"PSU",I53:I78)</f>
        <v>0</v>
      </c>
      <c r="J16" s="209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SUMIF(F53:F78,A17,I53:I78)</f>
        <v>0</v>
      </c>
      <c r="J17" s="209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SUMIF(F53:F78,A18,I53:I78)</f>
        <v>0</v>
      </c>
      <c r="J18" s="209"/>
    </row>
    <row r="19" spans="1:10" ht="23.25" customHeight="1" x14ac:dyDescent="0.2">
      <c r="A19" s="141" t="s">
        <v>117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SUMIF(F53:F78,A19,I53:I78)</f>
        <v>0</v>
      </c>
      <c r="J19" s="209"/>
    </row>
    <row r="20" spans="1:10" ht="23.25" customHeight="1" x14ac:dyDescent="0.2">
      <c r="A20" s="141" t="s">
        <v>118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SUMIF(F53:F78,A20,I53:I78)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13">
        <f>ZakladDPHSniVypocet+ZakladDPHZaklVypocet</f>
        <v>0</v>
      </c>
      <c r="H28" s="213"/>
      <c r="I28" s="213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12">
        <f>A27</f>
        <v>0</v>
      </c>
      <c r="H29" s="212"/>
      <c r="I29" s="212"/>
      <c r="J29" s="12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57</v>
      </c>
      <c r="C39" s="197"/>
      <c r="D39" s="197"/>
      <c r="E39" s="197"/>
      <c r="F39" s="102">
        <f>'SO01 1 Pol'!AE179</f>
        <v>0</v>
      </c>
      <c r="G39" s="103">
        <f>'SO01 1 Pol'!AF179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198" t="s">
        <v>58</v>
      </c>
      <c r="D40" s="198"/>
      <c r="E40" s="198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45</v>
      </c>
      <c r="C41" s="198" t="s">
        <v>46</v>
      </c>
      <c r="D41" s="198"/>
      <c r="E41" s="198"/>
      <c r="F41" s="107">
        <f>'SO01 1 Pol'!AE179</f>
        <v>0</v>
      </c>
      <c r="G41" s="108">
        <f>'SO01 1 Pol'!AF179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43</v>
      </c>
      <c r="C42" s="197" t="s">
        <v>44</v>
      </c>
      <c r="D42" s="197"/>
      <c r="E42" s="197"/>
      <c r="F42" s="111">
        <f>'SO01 1 Pol'!AE179</f>
        <v>0</v>
      </c>
      <c r="G42" s="104">
        <f>'SO01 1 Pol'!AF179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91"/>
      <c r="B43" s="199" t="s">
        <v>59</v>
      </c>
      <c r="C43" s="200"/>
      <c r="D43" s="200"/>
      <c r="E43" s="201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3" t="s">
        <v>67</v>
      </c>
    </row>
    <row r="52" spans="1:10" ht="25.5" customHeight="1" x14ac:dyDescent="0.2">
      <c r="A52" s="125"/>
      <c r="B52" s="128" t="s">
        <v>17</v>
      </c>
      <c r="C52" s="128" t="s">
        <v>5</v>
      </c>
      <c r="D52" s="129"/>
      <c r="E52" s="129"/>
      <c r="F52" s="130" t="s">
        <v>68</v>
      </c>
      <c r="G52" s="130"/>
      <c r="H52" s="130"/>
      <c r="I52" s="130" t="s">
        <v>29</v>
      </c>
      <c r="J52" s="130" t="s">
        <v>0</v>
      </c>
    </row>
    <row r="53" spans="1:10" ht="36.75" customHeight="1" x14ac:dyDescent="0.2">
      <c r="A53" s="126"/>
      <c r="B53" s="131" t="s">
        <v>43</v>
      </c>
      <c r="C53" s="195" t="s">
        <v>69</v>
      </c>
      <c r="D53" s="196"/>
      <c r="E53" s="196"/>
      <c r="F53" s="137" t="s">
        <v>24</v>
      </c>
      <c r="G53" s="138"/>
      <c r="H53" s="138"/>
      <c r="I53" s="138">
        <f>'SO01 1 Pol'!G8</f>
        <v>0</v>
      </c>
      <c r="J53" s="135" t="str">
        <f>IF(I79=0,"",I53/I79*100)</f>
        <v/>
      </c>
    </row>
    <row r="54" spans="1:10" ht="36.75" customHeight="1" x14ac:dyDescent="0.2">
      <c r="A54" s="126"/>
      <c r="B54" s="131" t="s">
        <v>70</v>
      </c>
      <c r="C54" s="195" t="s">
        <v>71</v>
      </c>
      <c r="D54" s="196"/>
      <c r="E54" s="196"/>
      <c r="F54" s="137" t="s">
        <v>24</v>
      </c>
      <c r="G54" s="138"/>
      <c r="H54" s="138"/>
      <c r="I54" s="138">
        <f>'SO01 1 Pol'!G15</f>
        <v>0</v>
      </c>
      <c r="J54" s="135" t="str">
        <f>IF(I79=0,"",I54/I79*100)</f>
        <v/>
      </c>
    </row>
    <row r="55" spans="1:10" ht="36.75" customHeight="1" x14ac:dyDescent="0.2">
      <c r="A55" s="126"/>
      <c r="B55" s="131" t="s">
        <v>72</v>
      </c>
      <c r="C55" s="195" t="s">
        <v>73</v>
      </c>
      <c r="D55" s="196"/>
      <c r="E55" s="196"/>
      <c r="F55" s="137" t="s">
        <v>24</v>
      </c>
      <c r="G55" s="138"/>
      <c r="H55" s="138"/>
      <c r="I55" s="138">
        <f>'SO01 1 Pol'!G23</f>
        <v>0</v>
      </c>
      <c r="J55" s="135" t="str">
        <f>IF(I79=0,"",I55/I79*100)</f>
        <v/>
      </c>
    </row>
    <row r="56" spans="1:10" ht="36.75" customHeight="1" x14ac:dyDescent="0.2">
      <c r="A56" s="126"/>
      <c r="B56" s="131" t="s">
        <v>74</v>
      </c>
      <c r="C56" s="195" t="s">
        <v>75</v>
      </c>
      <c r="D56" s="196"/>
      <c r="E56" s="196"/>
      <c r="F56" s="137" t="s">
        <v>24</v>
      </c>
      <c r="G56" s="138"/>
      <c r="H56" s="138"/>
      <c r="I56" s="138">
        <f>'SO01 1 Pol'!G26</f>
        <v>0</v>
      </c>
      <c r="J56" s="135" t="str">
        <f>IF(I79=0,"",I56/I79*100)</f>
        <v/>
      </c>
    </row>
    <row r="57" spans="1:10" ht="36.75" customHeight="1" x14ac:dyDescent="0.2">
      <c r="A57" s="126"/>
      <c r="B57" s="131" t="s">
        <v>76</v>
      </c>
      <c r="C57" s="195" t="s">
        <v>77</v>
      </c>
      <c r="D57" s="196"/>
      <c r="E57" s="196"/>
      <c r="F57" s="137" t="s">
        <v>24</v>
      </c>
      <c r="G57" s="138"/>
      <c r="H57" s="138"/>
      <c r="I57" s="138">
        <f>'SO01 1 Pol'!G34</f>
        <v>0</v>
      </c>
      <c r="J57" s="135" t="str">
        <f>IF(I79=0,"",I57/I79*100)</f>
        <v/>
      </c>
    </row>
    <row r="58" spans="1:10" ht="36.75" customHeight="1" x14ac:dyDescent="0.2">
      <c r="A58" s="126"/>
      <c r="B58" s="131" t="s">
        <v>78</v>
      </c>
      <c r="C58" s="195" t="s">
        <v>79</v>
      </c>
      <c r="D58" s="196"/>
      <c r="E58" s="196"/>
      <c r="F58" s="137" t="s">
        <v>24</v>
      </c>
      <c r="G58" s="138"/>
      <c r="H58" s="138"/>
      <c r="I58" s="138">
        <f>'SO01 1 Pol'!G48</f>
        <v>0</v>
      </c>
      <c r="J58" s="135" t="str">
        <f>IF(I79=0,"",I58/I79*100)</f>
        <v/>
      </c>
    </row>
    <row r="59" spans="1:10" ht="36.75" customHeight="1" x14ac:dyDescent="0.2">
      <c r="A59" s="126"/>
      <c r="B59" s="131" t="s">
        <v>80</v>
      </c>
      <c r="C59" s="195" t="s">
        <v>81</v>
      </c>
      <c r="D59" s="196"/>
      <c r="E59" s="196"/>
      <c r="F59" s="137" t="s">
        <v>24</v>
      </c>
      <c r="G59" s="138"/>
      <c r="H59" s="138"/>
      <c r="I59" s="138">
        <f>'SO01 1 Pol'!G52</f>
        <v>0</v>
      </c>
      <c r="J59" s="135" t="str">
        <f>IF(I79=0,"",I59/I79*100)</f>
        <v/>
      </c>
    </row>
    <row r="60" spans="1:10" ht="36.75" customHeight="1" x14ac:dyDescent="0.2">
      <c r="A60" s="126"/>
      <c r="B60" s="131" t="s">
        <v>82</v>
      </c>
      <c r="C60" s="195" t="s">
        <v>83</v>
      </c>
      <c r="D60" s="196"/>
      <c r="E60" s="196"/>
      <c r="F60" s="137" t="s">
        <v>24</v>
      </c>
      <c r="G60" s="138"/>
      <c r="H60" s="138"/>
      <c r="I60" s="138">
        <f>'SO01 1 Pol'!G56</f>
        <v>0</v>
      </c>
      <c r="J60" s="135" t="str">
        <f>IF(I79=0,"",I60/I79*100)</f>
        <v/>
      </c>
    </row>
    <row r="61" spans="1:10" ht="36.75" customHeight="1" x14ac:dyDescent="0.2">
      <c r="A61" s="126"/>
      <c r="B61" s="131" t="s">
        <v>84</v>
      </c>
      <c r="C61" s="195" t="s">
        <v>85</v>
      </c>
      <c r="D61" s="196"/>
      <c r="E61" s="196"/>
      <c r="F61" s="137" t="s">
        <v>24</v>
      </c>
      <c r="G61" s="138"/>
      <c r="H61" s="138"/>
      <c r="I61" s="138">
        <f>'SO01 1 Pol'!G62</f>
        <v>0</v>
      </c>
      <c r="J61" s="135" t="str">
        <f>IF(I79=0,"",I61/I79*100)</f>
        <v/>
      </c>
    </row>
    <row r="62" spans="1:10" ht="36.75" customHeight="1" x14ac:dyDescent="0.2">
      <c r="A62" s="126"/>
      <c r="B62" s="131" t="s">
        <v>86</v>
      </c>
      <c r="C62" s="195" t="s">
        <v>87</v>
      </c>
      <c r="D62" s="196"/>
      <c r="E62" s="196"/>
      <c r="F62" s="137" t="s">
        <v>24</v>
      </c>
      <c r="G62" s="138"/>
      <c r="H62" s="138"/>
      <c r="I62" s="138">
        <f>'SO01 1 Pol'!G75</f>
        <v>0</v>
      </c>
      <c r="J62" s="135" t="str">
        <f>IF(I79=0,"",I62/I79*100)</f>
        <v/>
      </c>
    </row>
    <row r="63" spans="1:10" ht="36.75" customHeight="1" x14ac:dyDescent="0.2">
      <c r="A63" s="126"/>
      <c r="B63" s="131" t="s">
        <v>88</v>
      </c>
      <c r="C63" s="195" t="s">
        <v>89</v>
      </c>
      <c r="D63" s="196"/>
      <c r="E63" s="196"/>
      <c r="F63" s="137" t="s">
        <v>25</v>
      </c>
      <c r="G63" s="138"/>
      <c r="H63" s="138"/>
      <c r="I63" s="138">
        <f>'SO01 1 Pol'!G79</f>
        <v>0</v>
      </c>
      <c r="J63" s="135" t="str">
        <f>IF(I79=0,"",I63/I79*100)</f>
        <v/>
      </c>
    </row>
    <row r="64" spans="1:10" ht="36.75" customHeight="1" x14ac:dyDescent="0.2">
      <c r="A64" s="126"/>
      <c r="B64" s="131" t="s">
        <v>90</v>
      </c>
      <c r="C64" s="195" t="s">
        <v>91</v>
      </c>
      <c r="D64" s="196"/>
      <c r="E64" s="196"/>
      <c r="F64" s="137" t="s">
        <v>25</v>
      </c>
      <c r="G64" s="138"/>
      <c r="H64" s="138"/>
      <c r="I64" s="138">
        <f>'SO01 1 Pol'!G88</f>
        <v>0</v>
      </c>
      <c r="J64" s="135" t="str">
        <f>IF(I79=0,"",I64/I79*100)</f>
        <v/>
      </c>
    </row>
    <row r="65" spans="1:10" ht="36.75" customHeight="1" x14ac:dyDescent="0.2">
      <c r="A65" s="126"/>
      <c r="B65" s="131" t="s">
        <v>92</v>
      </c>
      <c r="C65" s="195" t="s">
        <v>93</v>
      </c>
      <c r="D65" s="196"/>
      <c r="E65" s="196"/>
      <c r="F65" s="137" t="s">
        <v>25</v>
      </c>
      <c r="G65" s="138"/>
      <c r="H65" s="138"/>
      <c r="I65" s="138">
        <f>'SO01 1 Pol'!G97</f>
        <v>0</v>
      </c>
      <c r="J65" s="135" t="str">
        <f>IF(I79=0,"",I65/I79*100)</f>
        <v/>
      </c>
    </row>
    <row r="66" spans="1:10" ht="36.75" customHeight="1" x14ac:dyDescent="0.2">
      <c r="A66" s="126"/>
      <c r="B66" s="131" t="s">
        <v>94</v>
      </c>
      <c r="C66" s="195" t="s">
        <v>95</v>
      </c>
      <c r="D66" s="196"/>
      <c r="E66" s="196"/>
      <c r="F66" s="137" t="s">
        <v>25</v>
      </c>
      <c r="G66" s="138"/>
      <c r="H66" s="138"/>
      <c r="I66" s="138">
        <f>'SO01 1 Pol'!G108</f>
        <v>0</v>
      </c>
      <c r="J66" s="135" t="str">
        <f>IF(I79=0,"",I66/I79*100)</f>
        <v/>
      </c>
    </row>
    <row r="67" spans="1:10" ht="36.75" customHeight="1" x14ac:dyDescent="0.2">
      <c r="A67" s="126"/>
      <c r="B67" s="131" t="s">
        <v>96</v>
      </c>
      <c r="C67" s="195" t="s">
        <v>97</v>
      </c>
      <c r="D67" s="196"/>
      <c r="E67" s="196"/>
      <c r="F67" s="137" t="s">
        <v>25</v>
      </c>
      <c r="G67" s="138"/>
      <c r="H67" s="138"/>
      <c r="I67" s="138">
        <f>'SO01 1 Pol'!G114</f>
        <v>0</v>
      </c>
      <c r="J67" s="135" t="str">
        <f>IF(I79=0,"",I67/I79*100)</f>
        <v/>
      </c>
    </row>
    <row r="68" spans="1:10" ht="36.75" customHeight="1" x14ac:dyDescent="0.2">
      <c r="A68" s="126"/>
      <c r="B68" s="131" t="s">
        <v>98</v>
      </c>
      <c r="C68" s="195" t="s">
        <v>99</v>
      </c>
      <c r="D68" s="196"/>
      <c r="E68" s="196"/>
      <c r="F68" s="137" t="s">
        <v>25</v>
      </c>
      <c r="G68" s="138"/>
      <c r="H68" s="138"/>
      <c r="I68" s="138">
        <f>'SO01 1 Pol'!G117</f>
        <v>0</v>
      </c>
      <c r="J68" s="135" t="str">
        <f>IF(I79=0,"",I68/I79*100)</f>
        <v/>
      </c>
    </row>
    <row r="69" spans="1:10" ht="36.75" customHeight="1" x14ac:dyDescent="0.2">
      <c r="A69" s="126"/>
      <c r="B69" s="131" t="s">
        <v>100</v>
      </c>
      <c r="C69" s="195" t="s">
        <v>101</v>
      </c>
      <c r="D69" s="196"/>
      <c r="E69" s="196"/>
      <c r="F69" s="137" t="s">
        <v>25</v>
      </c>
      <c r="G69" s="138"/>
      <c r="H69" s="138"/>
      <c r="I69" s="138">
        <f>'SO01 1 Pol'!G124</f>
        <v>0</v>
      </c>
      <c r="J69" s="135" t="str">
        <f>IF(I79=0,"",I69/I79*100)</f>
        <v/>
      </c>
    </row>
    <row r="70" spans="1:10" ht="36.75" customHeight="1" x14ac:dyDescent="0.2">
      <c r="A70" s="126"/>
      <c r="B70" s="131" t="s">
        <v>102</v>
      </c>
      <c r="C70" s="195" t="s">
        <v>103</v>
      </c>
      <c r="D70" s="196"/>
      <c r="E70" s="196"/>
      <c r="F70" s="137" t="s">
        <v>25</v>
      </c>
      <c r="G70" s="138"/>
      <c r="H70" s="138"/>
      <c r="I70" s="138">
        <f>'SO01 1 Pol'!G135</f>
        <v>0</v>
      </c>
      <c r="J70" s="135" t="str">
        <f>IF(I79=0,"",I70/I79*100)</f>
        <v/>
      </c>
    </row>
    <row r="71" spans="1:10" ht="36.75" customHeight="1" x14ac:dyDescent="0.2">
      <c r="A71" s="126"/>
      <c r="B71" s="131" t="s">
        <v>104</v>
      </c>
      <c r="C71" s="195" t="s">
        <v>105</v>
      </c>
      <c r="D71" s="196"/>
      <c r="E71" s="196"/>
      <c r="F71" s="137" t="s">
        <v>25</v>
      </c>
      <c r="G71" s="138"/>
      <c r="H71" s="138"/>
      <c r="I71" s="138">
        <f>'SO01 1 Pol'!G137</f>
        <v>0</v>
      </c>
      <c r="J71" s="135" t="str">
        <f>IF(I79=0,"",I71/I79*100)</f>
        <v/>
      </c>
    </row>
    <row r="72" spans="1:10" ht="36.75" customHeight="1" x14ac:dyDescent="0.2">
      <c r="A72" s="126"/>
      <c r="B72" s="131" t="s">
        <v>106</v>
      </c>
      <c r="C72" s="195" t="s">
        <v>107</v>
      </c>
      <c r="D72" s="196"/>
      <c r="E72" s="196"/>
      <c r="F72" s="137" t="s">
        <v>25</v>
      </c>
      <c r="G72" s="138"/>
      <c r="H72" s="138"/>
      <c r="I72" s="138">
        <f>'SO01 1 Pol'!G144</f>
        <v>0</v>
      </c>
      <c r="J72" s="135" t="str">
        <f>IF(I79=0,"",I72/I79*100)</f>
        <v/>
      </c>
    </row>
    <row r="73" spans="1:10" ht="36.75" customHeight="1" x14ac:dyDescent="0.2">
      <c r="A73" s="126"/>
      <c r="B73" s="131" t="s">
        <v>108</v>
      </c>
      <c r="C73" s="195" t="s">
        <v>109</v>
      </c>
      <c r="D73" s="196"/>
      <c r="E73" s="196"/>
      <c r="F73" s="137" t="s">
        <v>25</v>
      </c>
      <c r="G73" s="138"/>
      <c r="H73" s="138"/>
      <c r="I73" s="138">
        <f>'SO01 1 Pol'!G154</f>
        <v>0</v>
      </c>
      <c r="J73" s="135" t="str">
        <f>IF(I79=0,"",I73/I79*100)</f>
        <v/>
      </c>
    </row>
    <row r="74" spans="1:10" ht="36.75" customHeight="1" x14ac:dyDescent="0.2">
      <c r="A74" s="126"/>
      <c r="B74" s="131" t="s">
        <v>110</v>
      </c>
      <c r="C74" s="195" t="s">
        <v>111</v>
      </c>
      <c r="D74" s="196"/>
      <c r="E74" s="196"/>
      <c r="F74" s="137" t="s">
        <v>25</v>
      </c>
      <c r="G74" s="138"/>
      <c r="H74" s="138"/>
      <c r="I74" s="138">
        <f>'SO01 1 Pol'!G159</f>
        <v>0</v>
      </c>
      <c r="J74" s="135" t="str">
        <f>IF(I79=0,"",I74/I79*100)</f>
        <v/>
      </c>
    </row>
    <row r="75" spans="1:10" ht="36.75" customHeight="1" x14ac:dyDescent="0.2">
      <c r="A75" s="126"/>
      <c r="B75" s="131" t="s">
        <v>112</v>
      </c>
      <c r="C75" s="195" t="s">
        <v>113</v>
      </c>
      <c r="D75" s="196"/>
      <c r="E75" s="196"/>
      <c r="F75" s="137" t="s">
        <v>26</v>
      </c>
      <c r="G75" s="138"/>
      <c r="H75" s="138"/>
      <c r="I75" s="138">
        <f>'SO01 1 Pol'!G162</f>
        <v>0</v>
      </c>
      <c r="J75" s="135" t="str">
        <f>IF(I79=0,"",I75/I79*100)</f>
        <v/>
      </c>
    </row>
    <row r="76" spans="1:10" ht="36.75" customHeight="1" x14ac:dyDescent="0.2">
      <c r="A76" s="126"/>
      <c r="B76" s="131" t="s">
        <v>114</v>
      </c>
      <c r="C76" s="195" t="s">
        <v>115</v>
      </c>
      <c r="D76" s="196"/>
      <c r="E76" s="196"/>
      <c r="F76" s="137" t="s">
        <v>116</v>
      </c>
      <c r="G76" s="138"/>
      <c r="H76" s="138"/>
      <c r="I76" s="138">
        <f>'SO01 1 Pol'!G165</f>
        <v>0</v>
      </c>
      <c r="J76" s="135" t="str">
        <f>IF(I79=0,"",I76/I79*100)</f>
        <v/>
      </c>
    </row>
    <row r="77" spans="1:10" ht="36.75" customHeight="1" x14ac:dyDescent="0.2">
      <c r="A77" s="126"/>
      <c r="B77" s="131" t="s">
        <v>117</v>
      </c>
      <c r="C77" s="195" t="s">
        <v>27</v>
      </c>
      <c r="D77" s="196"/>
      <c r="E77" s="196"/>
      <c r="F77" s="137" t="s">
        <v>117</v>
      </c>
      <c r="G77" s="138"/>
      <c r="H77" s="138"/>
      <c r="I77" s="138">
        <f>'SO01 1 Pol'!G174</f>
        <v>0</v>
      </c>
      <c r="J77" s="135" t="str">
        <f>IF(I79=0,"",I77/I79*100)</f>
        <v/>
      </c>
    </row>
    <row r="78" spans="1:10" ht="36.75" customHeight="1" x14ac:dyDescent="0.2">
      <c r="A78" s="126"/>
      <c r="B78" s="131" t="s">
        <v>118</v>
      </c>
      <c r="C78" s="195" t="s">
        <v>28</v>
      </c>
      <c r="D78" s="196"/>
      <c r="E78" s="196"/>
      <c r="F78" s="137" t="s">
        <v>118</v>
      </c>
      <c r="G78" s="138"/>
      <c r="H78" s="138"/>
      <c r="I78" s="138">
        <f>'SO01 1 Pol'!G176</f>
        <v>0</v>
      </c>
      <c r="J78" s="135" t="str">
        <f>IF(I79=0,"",I78/I79*100)</f>
        <v/>
      </c>
    </row>
    <row r="79" spans="1:10" ht="25.5" customHeight="1" x14ac:dyDescent="0.2">
      <c r="A79" s="127"/>
      <c r="B79" s="132" t="s">
        <v>1</v>
      </c>
      <c r="C79" s="133"/>
      <c r="D79" s="134"/>
      <c r="E79" s="134"/>
      <c r="F79" s="139"/>
      <c r="G79" s="140"/>
      <c r="H79" s="140"/>
      <c r="I79" s="140">
        <f>SUM(I53:I78)</f>
        <v>0</v>
      </c>
      <c r="J79" s="136">
        <f>SUM(J53:J78)</f>
        <v>0</v>
      </c>
    </row>
    <row r="80" spans="1:10" x14ac:dyDescent="0.2">
      <c r="F80" s="89"/>
      <c r="G80" s="89"/>
      <c r="H80" s="89"/>
      <c r="I80" s="89"/>
      <c r="J80" s="90"/>
    </row>
    <row r="81" spans="6:10" x14ac:dyDescent="0.2">
      <c r="F81" s="89"/>
      <c r="G81" s="89"/>
      <c r="H81" s="89"/>
      <c r="I81" s="89"/>
      <c r="J81" s="90"/>
    </row>
    <row r="82" spans="6:10" x14ac:dyDescent="0.2">
      <c r="F82" s="89"/>
      <c r="G82" s="89"/>
      <c r="H82" s="89"/>
      <c r="I82" s="89"/>
      <c r="J82" s="90"/>
    </row>
  </sheetData>
  <sheetProtection algorithmName="SHA-512" hashValue="x9ISBkYCYpc2I2TTWryg1/VeoyN3LSNlQSDfszwpYSM0HuxNpfh0zhVthzsGqMb2AySMlcYpq4GhfOM/ySEOnw==" saltValue="cwR8h9KO4ZDDChguiDhq2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W5NZXz+fijxCWb7bufUmnH9yVourc7OvVTSWBdoNvds/VMM0vJxD7Bvwx0i6o23l6GFV4Iddz4Uv1YcknNdA5g==" saltValue="c8l/FL+fM+f8qIW4W2lVJ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C928-E7F3-4E27-AA47-60CC70A3C78E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23" sqref="F23"/>
    </sheetView>
  </sheetViews>
  <sheetFormatPr defaultRowHeight="12.75" outlineLevelRow="1" x14ac:dyDescent="0.2"/>
  <cols>
    <col min="1" max="1" width="3.42578125" customWidth="1"/>
    <col min="2" max="2" width="12.7109375" style="124" customWidth="1"/>
    <col min="3" max="3" width="63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119</v>
      </c>
      <c r="B1" s="255"/>
      <c r="C1" s="255"/>
      <c r="D1" s="255"/>
      <c r="E1" s="255"/>
      <c r="F1" s="255"/>
      <c r="G1" s="255"/>
      <c r="AG1" t="s">
        <v>120</v>
      </c>
    </row>
    <row r="2" spans="1:60" ht="25.15" customHeight="1" x14ac:dyDescent="0.2">
      <c r="A2" s="142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121</v>
      </c>
    </row>
    <row r="3" spans="1:60" ht="25.15" customHeight="1" x14ac:dyDescent="0.2">
      <c r="A3" s="142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4" t="s">
        <v>121</v>
      </c>
      <c r="AG3" t="s">
        <v>122</v>
      </c>
    </row>
    <row r="4" spans="1:60" ht="25.15" customHeight="1" x14ac:dyDescent="0.2">
      <c r="A4" s="143" t="s">
        <v>9</v>
      </c>
      <c r="B4" s="144" t="s">
        <v>43</v>
      </c>
      <c r="C4" s="259" t="s">
        <v>44</v>
      </c>
      <c r="D4" s="260"/>
      <c r="E4" s="260"/>
      <c r="F4" s="260"/>
      <c r="G4" s="261"/>
      <c r="AG4" t="s">
        <v>123</v>
      </c>
    </row>
    <row r="5" spans="1:60" x14ac:dyDescent="0.2">
      <c r="D5" s="10"/>
    </row>
    <row r="6" spans="1:60" ht="38.25" x14ac:dyDescent="0.2">
      <c r="A6" s="146" t="s">
        <v>124</v>
      </c>
      <c r="B6" s="148" t="s">
        <v>125</v>
      </c>
      <c r="C6" s="148" t="s">
        <v>126</v>
      </c>
      <c r="D6" s="147" t="s">
        <v>127</v>
      </c>
      <c r="E6" s="146" t="s">
        <v>128</v>
      </c>
      <c r="F6" s="145" t="s">
        <v>129</v>
      </c>
      <c r="G6" s="146" t="s">
        <v>29</v>
      </c>
      <c r="H6" s="149" t="s">
        <v>30</v>
      </c>
      <c r="I6" s="149" t="s">
        <v>130</v>
      </c>
      <c r="J6" s="149" t="s">
        <v>31</v>
      </c>
      <c r="K6" s="149" t="s">
        <v>131</v>
      </c>
      <c r="L6" s="149" t="s">
        <v>132</v>
      </c>
      <c r="M6" s="149" t="s">
        <v>133</v>
      </c>
      <c r="N6" s="149" t="s">
        <v>134</v>
      </c>
      <c r="O6" s="149" t="s">
        <v>135</v>
      </c>
      <c r="P6" s="149" t="s">
        <v>136</v>
      </c>
      <c r="Q6" s="149" t="s">
        <v>137</v>
      </c>
      <c r="R6" s="149" t="s">
        <v>138</v>
      </c>
      <c r="S6" s="149" t="s">
        <v>139</v>
      </c>
      <c r="T6" s="149" t="s">
        <v>140</v>
      </c>
      <c r="U6" s="149" t="s">
        <v>141</v>
      </c>
      <c r="V6" s="149" t="s">
        <v>142</v>
      </c>
      <c r="W6" s="149" t="s">
        <v>143</v>
      </c>
      <c r="X6" s="149" t="s">
        <v>144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4" t="s">
        <v>145</v>
      </c>
      <c r="B8" s="165" t="s">
        <v>43</v>
      </c>
      <c r="C8" s="187" t="s">
        <v>69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61.779999999999994</v>
      </c>
      <c r="W8" s="163"/>
      <c r="X8" s="163"/>
      <c r="AG8" t="s">
        <v>146</v>
      </c>
    </row>
    <row r="9" spans="1:60" outlineLevel="1" x14ac:dyDescent="0.2">
      <c r="A9" s="171">
        <v>1</v>
      </c>
      <c r="B9" s="172" t="s">
        <v>147</v>
      </c>
      <c r="C9" s="188" t="s">
        <v>148</v>
      </c>
      <c r="D9" s="173" t="s">
        <v>149</v>
      </c>
      <c r="E9" s="174">
        <v>16.660599999999999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150</v>
      </c>
      <c r="S9" s="176" t="s">
        <v>151</v>
      </c>
      <c r="T9" s="177" t="s">
        <v>152</v>
      </c>
      <c r="U9" s="161">
        <v>3.5329999999999999</v>
      </c>
      <c r="V9" s="161">
        <f>ROUND(E9*U9,2)</f>
        <v>58.86</v>
      </c>
      <c r="W9" s="161"/>
      <c r="X9" s="161" t="s">
        <v>153</v>
      </c>
      <c r="Y9" s="150"/>
      <c r="Z9" s="150"/>
      <c r="AA9" s="150"/>
      <c r="AB9" s="150"/>
      <c r="AC9" s="150"/>
      <c r="AD9" s="150"/>
      <c r="AE9" s="150"/>
      <c r="AF9" s="150"/>
      <c r="AG9" s="150" t="s">
        <v>154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1" t="s">
        <v>155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0"/>
      <c r="Z10" s="150"/>
      <c r="AA10" s="150"/>
      <c r="AB10" s="150"/>
      <c r="AC10" s="150"/>
      <c r="AD10" s="150"/>
      <c r="AE10" s="150"/>
      <c r="AF10" s="150"/>
      <c r="AG10" s="150" t="s">
        <v>156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1">
        <v>2</v>
      </c>
      <c r="B11" s="172" t="s">
        <v>157</v>
      </c>
      <c r="C11" s="188" t="s">
        <v>158</v>
      </c>
      <c r="D11" s="173" t="s">
        <v>149</v>
      </c>
      <c r="E11" s="174">
        <v>16.660599999999999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 t="s">
        <v>150</v>
      </c>
      <c r="S11" s="176" t="s">
        <v>151</v>
      </c>
      <c r="T11" s="177" t="s">
        <v>152</v>
      </c>
      <c r="U11" s="161">
        <v>7.3999999999999996E-2</v>
      </c>
      <c r="V11" s="161">
        <f>ROUND(E11*U11,2)</f>
        <v>1.23</v>
      </c>
      <c r="W11" s="161"/>
      <c r="X11" s="161" t="s">
        <v>153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154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51" t="s">
        <v>159</v>
      </c>
      <c r="D12" s="252"/>
      <c r="E12" s="252"/>
      <c r="F12" s="252"/>
      <c r="G12" s="252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50"/>
      <c r="Z12" s="150"/>
      <c r="AA12" s="150"/>
      <c r="AB12" s="150"/>
      <c r="AC12" s="150"/>
      <c r="AD12" s="150"/>
      <c r="AE12" s="150"/>
      <c r="AF12" s="150"/>
      <c r="AG12" s="150" t="s">
        <v>156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1">
        <v>3</v>
      </c>
      <c r="B13" s="172" t="s">
        <v>160</v>
      </c>
      <c r="C13" s="188" t="s">
        <v>161</v>
      </c>
      <c r="D13" s="173" t="s">
        <v>149</v>
      </c>
      <c r="E13" s="174">
        <v>8.3550000000000004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 t="s">
        <v>150</v>
      </c>
      <c r="S13" s="176" t="s">
        <v>151</v>
      </c>
      <c r="T13" s="177" t="s">
        <v>152</v>
      </c>
      <c r="U13" s="161">
        <v>0.20200000000000001</v>
      </c>
      <c r="V13" s="161">
        <f>ROUND(E13*U13,2)</f>
        <v>1.69</v>
      </c>
      <c r="W13" s="161"/>
      <c r="X13" s="161" t="s">
        <v>153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154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51" t="s">
        <v>162</v>
      </c>
      <c r="D14" s="252"/>
      <c r="E14" s="252"/>
      <c r="F14" s="252"/>
      <c r="G14" s="252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50"/>
      <c r="Z14" s="150"/>
      <c r="AA14" s="150"/>
      <c r="AB14" s="150"/>
      <c r="AC14" s="150"/>
      <c r="AD14" s="150"/>
      <c r="AE14" s="150"/>
      <c r="AF14" s="150"/>
      <c r="AG14" s="150" t="s">
        <v>156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4" t="s">
        <v>145</v>
      </c>
      <c r="B15" s="165" t="s">
        <v>70</v>
      </c>
      <c r="C15" s="187" t="s">
        <v>71</v>
      </c>
      <c r="D15" s="166"/>
      <c r="E15" s="167"/>
      <c r="F15" s="168"/>
      <c r="G15" s="168">
        <f>SUMIF(AG16:AG22,"&lt;&gt;NOR",G16:G22)</f>
        <v>0</v>
      </c>
      <c r="H15" s="168"/>
      <c r="I15" s="168">
        <f>SUM(I16:I22)</f>
        <v>0</v>
      </c>
      <c r="J15" s="168"/>
      <c r="K15" s="168">
        <f>SUM(K16:K22)</f>
        <v>0</v>
      </c>
      <c r="L15" s="168"/>
      <c r="M15" s="168">
        <f>SUM(M16:M22)</f>
        <v>0</v>
      </c>
      <c r="N15" s="167"/>
      <c r="O15" s="167">
        <f>SUM(O16:O22)</f>
        <v>6.3999999999999995</v>
      </c>
      <c r="P15" s="167"/>
      <c r="Q15" s="167">
        <f>SUM(Q16:Q22)</f>
        <v>0</v>
      </c>
      <c r="R15" s="168"/>
      <c r="S15" s="168"/>
      <c r="T15" s="169"/>
      <c r="U15" s="163"/>
      <c r="V15" s="163">
        <f>SUM(V16:V22)</f>
        <v>9.6199999999999992</v>
      </c>
      <c r="W15" s="163"/>
      <c r="X15" s="163"/>
      <c r="AG15" t="s">
        <v>146</v>
      </c>
    </row>
    <row r="16" spans="1:60" outlineLevel="1" x14ac:dyDescent="0.2">
      <c r="A16" s="171">
        <v>4</v>
      </c>
      <c r="B16" s="172" t="s">
        <v>163</v>
      </c>
      <c r="C16" s="188" t="s">
        <v>164</v>
      </c>
      <c r="D16" s="173" t="s">
        <v>149</v>
      </c>
      <c r="E16" s="174">
        <v>3.8149999999999999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1.665</v>
      </c>
      <c r="O16" s="174">
        <f>ROUND(E16*N16,2)</f>
        <v>6.35</v>
      </c>
      <c r="P16" s="174">
        <v>0</v>
      </c>
      <c r="Q16" s="174">
        <f>ROUND(E16*P16,2)</f>
        <v>0</v>
      </c>
      <c r="R16" s="176" t="s">
        <v>165</v>
      </c>
      <c r="S16" s="176" t="s">
        <v>151</v>
      </c>
      <c r="T16" s="177" t="s">
        <v>152</v>
      </c>
      <c r="U16" s="161">
        <v>0.92</v>
      </c>
      <c r="V16" s="161">
        <f>ROUND(E16*U16,2)</f>
        <v>3.51</v>
      </c>
      <c r="W16" s="161"/>
      <c r="X16" s="161" t="s">
        <v>153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154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1" t="s">
        <v>166</v>
      </c>
      <c r="D17" s="252"/>
      <c r="E17" s="252"/>
      <c r="F17" s="252"/>
      <c r="G17" s="252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0"/>
      <c r="Z17" s="150"/>
      <c r="AA17" s="150"/>
      <c r="AB17" s="150"/>
      <c r="AC17" s="150"/>
      <c r="AD17" s="150"/>
      <c r="AE17" s="150"/>
      <c r="AF17" s="150"/>
      <c r="AG17" s="150" t="s">
        <v>156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8">
        <v>5</v>
      </c>
      <c r="B18" s="179" t="s">
        <v>167</v>
      </c>
      <c r="C18" s="189" t="s">
        <v>168</v>
      </c>
      <c r="D18" s="180" t="s">
        <v>169</v>
      </c>
      <c r="E18" s="181">
        <v>59</v>
      </c>
      <c r="F18" s="182"/>
      <c r="G18" s="183">
        <f>ROUND(E18*F18,2)</f>
        <v>0</v>
      </c>
      <c r="H18" s="182"/>
      <c r="I18" s="183">
        <f>ROUND(E18*H18,2)</f>
        <v>0</v>
      </c>
      <c r="J18" s="182"/>
      <c r="K18" s="183">
        <f>ROUND(E18*J18,2)</f>
        <v>0</v>
      </c>
      <c r="L18" s="183">
        <v>21</v>
      </c>
      <c r="M18" s="183">
        <f>G18*(1+L18/100)</f>
        <v>0</v>
      </c>
      <c r="N18" s="181">
        <v>0</v>
      </c>
      <c r="O18" s="181">
        <f>ROUND(E18*N18,2)</f>
        <v>0</v>
      </c>
      <c r="P18" s="181">
        <v>0</v>
      </c>
      <c r="Q18" s="181">
        <f>ROUND(E18*P18,2)</f>
        <v>0</v>
      </c>
      <c r="R18" s="183" t="s">
        <v>170</v>
      </c>
      <c r="S18" s="183" t="s">
        <v>151</v>
      </c>
      <c r="T18" s="184" t="s">
        <v>152</v>
      </c>
      <c r="U18" s="161">
        <v>5.5E-2</v>
      </c>
      <c r="V18" s="161">
        <f>ROUND(E18*U18,2)</f>
        <v>3.25</v>
      </c>
      <c r="W18" s="161"/>
      <c r="X18" s="161" t="s">
        <v>153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154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1">
        <v>6</v>
      </c>
      <c r="B19" s="172" t="s">
        <v>171</v>
      </c>
      <c r="C19" s="188" t="s">
        <v>172</v>
      </c>
      <c r="D19" s="173" t="s">
        <v>173</v>
      </c>
      <c r="E19" s="174">
        <v>38.15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1.8000000000000001E-4</v>
      </c>
      <c r="O19" s="174">
        <f>ROUND(E19*N19,2)</f>
        <v>0.01</v>
      </c>
      <c r="P19" s="174">
        <v>0</v>
      </c>
      <c r="Q19" s="174">
        <f>ROUND(E19*P19,2)</f>
        <v>0</v>
      </c>
      <c r="R19" s="176" t="s">
        <v>165</v>
      </c>
      <c r="S19" s="176" t="s">
        <v>151</v>
      </c>
      <c r="T19" s="177" t="s">
        <v>152</v>
      </c>
      <c r="U19" s="161">
        <v>7.4999999999999997E-2</v>
      </c>
      <c r="V19" s="161">
        <f>ROUND(E19*U19,2)</f>
        <v>2.86</v>
      </c>
      <c r="W19" s="161"/>
      <c r="X19" s="161" t="s">
        <v>153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154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51" t="s">
        <v>174</v>
      </c>
      <c r="D20" s="252"/>
      <c r="E20" s="252"/>
      <c r="F20" s="252"/>
      <c r="G20" s="252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50"/>
      <c r="Z20" s="150"/>
      <c r="AA20" s="150"/>
      <c r="AB20" s="150"/>
      <c r="AC20" s="150"/>
      <c r="AD20" s="150"/>
      <c r="AE20" s="150"/>
      <c r="AF20" s="150"/>
      <c r="AG20" s="150" t="s">
        <v>156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8">
        <v>7</v>
      </c>
      <c r="B21" s="179" t="s">
        <v>175</v>
      </c>
      <c r="C21" s="189" t="s">
        <v>176</v>
      </c>
      <c r="D21" s="180" t="s">
        <v>169</v>
      </c>
      <c r="E21" s="181">
        <v>59</v>
      </c>
      <c r="F21" s="182"/>
      <c r="G21" s="183">
        <f>ROUND(E21*F21,2)</f>
        <v>0</v>
      </c>
      <c r="H21" s="182"/>
      <c r="I21" s="183">
        <f>ROUND(E21*H21,2)</f>
        <v>0</v>
      </c>
      <c r="J21" s="182"/>
      <c r="K21" s="183">
        <f>ROUND(E21*J21,2)</f>
        <v>0</v>
      </c>
      <c r="L21" s="183">
        <v>21</v>
      </c>
      <c r="M21" s="183">
        <f>G21*(1+L21/100)</f>
        <v>0</v>
      </c>
      <c r="N21" s="181">
        <v>4.8000000000000001E-4</v>
      </c>
      <c r="O21" s="181">
        <f>ROUND(E21*N21,2)</f>
        <v>0.03</v>
      </c>
      <c r="P21" s="181">
        <v>0</v>
      </c>
      <c r="Q21" s="181">
        <f>ROUND(E21*P21,2)</f>
        <v>0</v>
      </c>
      <c r="R21" s="183" t="s">
        <v>177</v>
      </c>
      <c r="S21" s="183" t="s">
        <v>151</v>
      </c>
      <c r="T21" s="184" t="s">
        <v>152</v>
      </c>
      <c r="U21" s="161">
        <v>0</v>
      </c>
      <c r="V21" s="161">
        <f>ROUND(E21*U21,2)</f>
        <v>0</v>
      </c>
      <c r="W21" s="161"/>
      <c r="X21" s="161" t="s">
        <v>178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179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8">
        <v>8</v>
      </c>
      <c r="B22" s="179" t="s">
        <v>180</v>
      </c>
      <c r="C22" s="189" t="s">
        <v>181</v>
      </c>
      <c r="D22" s="180" t="s">
        <v>173</v>
      </c>
      <c r="E22" s="181">
        <v>47.6875</v>
      </c>
      <c r="F22" s="182"/>
      <c r="G22" s="183">
        <f>ROUND(E22*F22,2)</f>
        <v>0</v>
      </c>
      <c r="H22" s="182"/>
      <c r="I22" s="183">
        <f>ROUND(E22*H22,2)</f>
        <v>0</v>
      </c>
      <c r="J22" s="182"/>
      <c r="K22" s="183">
        <f>ROUND(E22*J22,2)</f>
        <v>0</v>
      </c>
      <c r="L22" s="183">
        <v>21</v>
      </c>
      <c r="M22" s="183">
        <f>G22*(1+L22/100)</f>
        <v>0</v>
      </c>
      <c r="N22" s="181">
        <v>2.9999999999999997E-4</v>
      </c>
      <c r="O22" s="181">
        <f>ROUND(E22*N22,2)</f>
        <v>0.01</v>
      </c>
      <c r="P22" s="181">
        <v>0</v>
      </c>
      <c r="Q22" s="181">
        <f>ROUND(E22*P22,2)</f>
        <v>0</v>
      </c>
      <c r="R22" s="183" t="s">
        <v>177</v>
      </c>
      <c r="S22" s="183" t="s">
        <v>151</v>
      </c>
      <c r="T22" s="184" t="s">
        <v>152</v>
      </c>
      <c r="U22" s="161">
        <v>0</v>
      </c>
      <c r="V22" s="161">
        <f>ROUND(E22*U22,2)</f>
        <v>0</v>
      </c>
      <c r="W22" s="161"/>
      <c r="X22" s="161" t="s">
        <v>178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179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4" t="s">
        <v>145</v>
      </c>
      <c r="B23" s="165" t="s">
        <v>72</v>
      </c>
      <c r="C23" s="187" t="s">
        <v>73</v>
      </c>
      <c r="D23" s="166"/>
      <c r="E23" s="167"/>
      <c r="F23" s="168"/>
      <c r="G23" s="168">
        <f>SUMIF(AG24:AG25,"&lt;&gt;NOR",G24:G25)</f>
        <v>0</v>
      </c>
      <c r="H23" s="168"/>
      <c r="I23" s="168">
        <f>SUM(I24:I25)</f>
        <v>0</v>
      </c>
      <c r="J23" s="168"/>
      <c r="K23" s="168">
        <f>SUM(K24:K25)</f>
        <v>0</v>
      </c>
      <c r="L23" s="168"/>
      <c r="M23" s="168">
        <f>SUM(M24:M25)</f>
        <v>0</v>
      </c>
      <c r="N23" s="167"/>
      <c r="O23" s="167">
        <f>SUM(O24:O25)</f>
        <v>11.23</v>
      </c>
      <c r="P23" s="167"/>
      <c r="Q23" s="167">
        <f>SUM(Q24:Q25)</f>
        <v>0</v>
      </c>
      <c r="R23" s="168"/>
      <c r="S23" s="168"/>
      <c r="T23" s="169"/>
      <c r="U23" s="163"/>
      <c r="V23" s="163">
        <f>SUM(V24:V25)</f>
        <v>0.55000000000000004</v>
      </c>
      <c r="W23" s="163"/>
      <c r="X23" s="163"/>
      <c r="AG23" t="s">
        <v>146</v>
      </c>
    </row>
    <row r="24" spans="1:60" ht="22.5" outlineLevel="1" x14ac:dyDescent="0.2">
      <c r="A24" s="178">
        <v>9</v>
      </c>
      <c r="B24" s="179" t="s">
        <v>182</v>
      </c>
      <c r="C24" s="189" t="s">
        <v>183</v>
      </c>
      <c r="D24" s="180" t="s">
        <v>173</v>
      </c>
      <c r="E24" s="181">
        <v>10.75</v>
      </c>
      <c r="F24" s="182"/>
      <c r="G24" s="183">
        <f>ROUND(E24*F24,2)</f>
        <v>0</v>
      </c>
      <c r="H24" s="182"/>
      <c r="I24" s="183">
        <f>ROUND(E24*H24,2)</f>
        <v>0</v>
      </c>
      <c r="J24" s="182"/>
      <c r="K24" s="183">
        <f>ROUND(E24*J24,2)</f>
        <v>0</v>
      </c>
      <c r="L24" s="183">
        <v>21</v>
      </c>
      <c r="M24" s="183">
        <f>G24*(1+L24/100)</f>
        <v>0</v>
      </c>
      <c r="N24" s="181">
        <v>0.55125000000000002</v>
      </c>
      <c r="O24" s="181">
        <f>ROUND(E24*N24,2)</f>
        <v>5.93</v>
      </c>
      <c r="P24" s="181">
        <v>0</v>
      </c>
      <c r="Q24" s="181">
        <f>ROUND(E24*P24,2)</f>
        <v>0</v>
      </c>
      <c r="R24" s="183" t="s">
        <v>184</v>
      </c>
      <c r="S24" s="183" t="s">
        <v>151</v>
      </c>
      <c r="T24" s="184" t="s">
        <v>152</v>
      </c>
      <c r="U24" s="161">
        <v>2.7E-2</v>
      </c>
      <c r="V24" s="161">
        <f>ROUND(E24*U24,2)</f>
        <v>0.28999999999999998</v>
      </c>
      <c r="W24" s="161"/>
      <c r="X24" s="161" t="s">
        <v>153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154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8">
        <v>10</v>
      </c>
      <c r="B25" s="179" t="s">
        <v>185</v>
      </c>
      <c r="C25" s="189" t="s">
        <v>186</v>
      </c>
      <c r="D25" s="180" t="s">
        <v>173</v>
      </c>
      <c r="E25" s="181">
        <v>9.6137999999999995</v>
      </c>
      <c r="F25" s="182"/>
      <c r="G25" s="183">
        <f>ROUND(E25*F25,2)</f>
        <v>0</v>
      </c>
      <c r="H25" s="182"/>
      <c r="I25" s="183">
        <f>ROUND(E25*H25,2)</f>
        <v>0</v>
      </c>
      <c r="J25" s="182"/>
      <c r="K25" s="183">
        <f>ROUND(E25*J25,2)</f>
        <v>0</v>
      </c>
      <c r="L25" s="183">
        <v>21</v>
      </c>
      <c r="M25" s="183">
        <f>G25*(1+L25/100)</f>
        <v>0</v>
      </c>
      <c r="N25" s="181">
        <v>0.55125000000000002</v>
      </c>
      <c r="O25" s="181">
        <f>ROUND(E25*N25,2)</f>
        <v>5.3</v>
      </c>
      <c r="P25" s="181">
        <v>0</v>
      </c>
      <c r="Q25" s="181">
        <f>ROUND(E25*P25,2)</f>
        <v>0</v>
      </c>
      <c r="R25" s="183" t="s">
        <v>184</v>
      </c>
      <c r="S25" s="183" t="s">
        <v>151</v>
      </c>
      <c r="T25" s="184" t="s">
        <v>152</v>
      </c>
      <c r="U25" s="161">
        <v>2.7E-2</v>
      </c>
      <c r="V25" s="161">
        <f>ROUND(E25*U25,2)</f>
        <v>0.26</v>
      </c>
      <c r="W25" s="161"/>
      <c r="X25" s="161" t="s">
        <v>153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154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4" t="s">
        <v>145</v>
      </c>
      <c r="B26" s="165" t="s">
        <v>74</v>
      </c>
      <c r="C26" s="187" t="s">
        <v>75</v>
      </c>
      <c r="D26" s="166"/>
      <c r="E26" s="167"/>
      <c r="F26" s="168"/>
      <c r="G26" s="168">
        <f>SUMIF(AG27:AG33,"&lt;&gt;NOR",G27:G33)</f>
        <v>0</v>
      </c>
      <c r="H26" s="168"/>
      <c r="I26" s="168">
        <f>SUM(I27:I33)</f>
        <v>0</v>
      </c>
      <c r="J26" s="168"/>
      <c r="K26" s="168">
        <f>SUM(K27:K33)</f>
        <v>0</v>
      </c>
      <c r="L26" s="168"/>
      <c r="M26" s="168">
        <f>SUM(M27:M33)</f>
        <v>0</v>
      </c>
      <c r="N26" s="167"/>
      <c r="O26" s="167">
        <f>SUM(O27:O33)</f>
        <v>3.5599999999999996</v>
      </c>
      <c r="P26" s="167"/>
      <c r="Q26" s="167">
        <f>SUM(Q27:Q33)</f>
        <v>0</v>
      </c>
      <c r="R26" s="168"/>
      <c r="S26" s="168"/>
      <c r="T26" s="169"/>
      <c r="U26" s="163"/>
      <c r="V26" s="163">
        <f>SUM(V27:V33)</f>
        <v>71.150000000000006</v>
      </c>
      <c r="W26" s="163"/>
      <c r="X26" s="163"/>
      <c r="AG26" t="s">
        <v>146</v>
      </c>
    </row>
    <row r="27" spans="1:60" outlineLevel="1" x14ac:dyDescent="0.2">
      <c r="A27" s="171">
        <v>11</v>
      </c>
      <c r="B27" s="172" t="s">
        <v>187</v>
      </c>
      <c r="C27" s="188" t="s">
        <v>188</v>
      </c>
      <c r="D27" s="173" t="s">
        <v>173</v>
      </c>
      <c r="E27" s="174">
        <v>8.9499999999999993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8.9599999999999992E-3</v>
      </c>
      <c r="O27" s="174">
        <f>ROUND(E27*N27,2)</f>
        <v>0.08</v>
      </c>
      <c r="P27" s="174">
        <v>0</v>
      </c>
      <c r="Q27" s="174">
        <f>ROUND(E27*P27,2)</f>
        <v>0</v>
      </c>
      <c r="R27" s="176" t="s">
        <v>189</v>
      </c>
      <c r="S27" s="176" t="s">
        <v>151</v>
      </c>
      <c r="T27" s="177" t="s">
        <v>152</v>
      </c>
      <c r="U27" s="161">
        <v>0.40400000000000003</v>
      </c>
      <c r="V27" s="161">
        <f>ROUND(E27*U27,2)</f>
        <v>3.62</v>
      </c>
      <c r="W27" s="161"/>
      <c r="X27" s="161" t="s">
        <v>153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154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51" t="s">
        <v>190</v>
      </c>
      <c r="D28" s="252"/>
      <c r="E28" s="252"/>
      <c r="F28" s="252"/>
      <c r="G28" s="252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50"/>
      <c r="Z28" s="150"/>
      <c r="AA28" s="150"/>
      <c r="AB28" s="150"/>
      <c r="AC28" s="150"/>
      <c r="AD28" s="150"/>
      <c r="AE28" s="150"/>
      <c r="AF28" s="150"/>
      <c r="AG28" s="150" t="s">
        <v>156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8">
        <v>12</v>
      </c>
      <c r="B29" s="179" t="s">
        <v>191</v>
      </c>
      <c r="C29" s="189" t="s">
        <v>192</v>
      </c>
      <c r="D29" s="180" t="s">
        <v>173</v>
      </c>
      <c r="E29" s="181">
        <v>8.9499999999999993</v>
      </c>
      <c r="F29" s="182"/>
      <c r="G29" s="183">
        <f>ROUND(E29*F29,2)</f>
        <v>0</v>
      </c>
      <c r="H29" s="182"/>
      <c r="I29" s="183">
        <f>ROUND(E29*H29,2)</f>
        <v>0</v>
      </c>
      <c r="J29" s="182"/>
      <c r="K29" s="183">
        <f>ROUND(E29*J29,2)</f>
        <v>0</v>
      </c>
      <c r="L29" s="183">
        <v>21</v>
      </c>
      <c r="M29" s="183">
        <f>G29*(1+L29/100)</f>
        <v>0</v>
      </c>
      <c r="N29" s="181">
        <v>3.4000000000000002E-4</v>
      </c>
      <c r="O29" s="181">
        <f>ROUND(E29*N29,2)</f>
        <v>0</v>
      </c>
      <c r="P29" s="181">
        <v>0</v>
      </c>
      <c r="Q29" s="181">
        <f>ROUND(E29*P29,2)</f>
        <v>0</v>
      </c>
      <c r="R29" s="183" t="s">
        <v>189</v>
      </c>
      <c r="S29" s="183" t="s">
        <v>151</v>
      </c>
      <c r="T29" s="184" t="s">
        <v>152</v>
      </c>
      <c r="U29" s="161">
        <v>0.33</v>
      </c>
      <c r="V29" s="161">
        <f>ROUND(E29*U29,2)</f>
        <v>2.95</v>
      </c>
      <c r="W29" s="161"/>
      <c r="X29" s="161" t="s">
        <v>153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154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8">
        <v>13</v>
      </c>
      <c r="B30" s="179" t="s">
        <v>193</v>
      </c>
      <c r="C30" s="189" t="s">
        <v>194</v>
      </c>
      <c r="D30" s="180" t="s">
        <v>173</v>
      </c>
      <c r="E30" s="181">
        <v>29.921900000000001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1">
        <v>3.9210000000000002E-2</v>
      </c>
      <c r="O30" s="181">
        <f>ROUND(E30*N30,2)</f>
        <v>1.17</v>
      </c>
      <c r="P30" s="181">
        <v>0</v>
      </c>
      <c r="Q30" s="181">
        <f>ROUND(E30*P30,2)</f>
        <v>0</v>
      </c>
      <c r="R30" s="183" t="s">
        <v>189</v>
      </c>
      <c r="S30" s="183" t="s">
        <v>151</v>
      </c>
      <c r="T30" s="184" t="s">
        <v>152</v>
      </c>
      <c r="U30" s="161">
        <v>0.39600000000000002</v>
      </c>
      <c r="V30" s="161">
        <f>ROUND(E30*U30,2)</f>
        <v>11.85</v>
      </c>
      <c r="W30" s="161"/>
      <c r="X30" s="161" t="s">
        <v>153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154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1">
        <v>14</v>
      </c>
      <c r="B31" s="172" t="s">
        <v>195</v>
      </c>
      <c r="C31" s="188" t="s">
        <v>196</v>
      </c>
      <c r="D31" s="173" t="s">
        <v>173</v>
      </c>
      <c r="E31" s="174">
        <v>42.8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5.3690000000000002E-2</v>
      </c>
      <c r="O31" s="174">
        <f>ROUND(E31*N31,2)</f>
        <v>2.2999999999999998</v>
      </c>
      <c r="P31" s="174">
        <v>0</v>
      </c>
      <c r="Q31" s="174">
        <f>ROUND(E31*P31,2)</f>
        <v>0</v>
      </c>
      <c r="R31" s="176" t="s">
        <v>197</v>
      </c>
      <c r="S31" s="176" t="s">
        <v>151</v>
      </c>
      <c r="T31" s="177" t="s">
        <v>152</v>
      </c>
      <c r="U31" s="161">
        <v>1.17717</v>
      </c>
      <c r="V31" s="161">
        <f>ROUND(E31*U31,2)</f>
        <v>50.38</v>
      </c>
      <c r="W31" s="161"/>
      <c r="X31" s="161" t="s">
        <v>153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154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51" t="s">
        <v>198</v>
      </c>
      <c r="D32" s="252"/>
      <c r="E32" s="252"/>
      <c r="F32" s="252"/>
      <c r="G32" s="252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50"/>
      <c r="Z32" s="150"/>
      <c r="AA32" s="150"/>
      <c r="AB32" s="150"/>
      <c r="AC32" s="150"/>
      <c r="AD32" s="150"/>
      <c r="AE32" s="150"/>
      <c r="AF32" s="150"/>
      <c r="AG32" s="150" t="s">
        <v>156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85" t="str">
        <f>C32</f>
        <v>okenního nebo dveřního, z pomocného pracovního lešení o výšce podlahy do 1900 mm a pro zatížení do 1,5 kPa,</v>
      </c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8">
        <v>15</v>
      </c>
      <c r="B33" s="179" t="s">
        <v>199</v>
      </c>
      <c r="C33" s="189" t="s">
        <v>200</v>
      </c>
      <c r="D33" s="180" t="s">
        <v>173</v>
      </c>
      <c r="E33" s="181">
        <v>45.1</v>
      </c>
      <c r="F33" s="182"/>
      <c r="G33" s="183">
        <f>ROUND(E33*F33,2)</f>
        <v>0</v>
      </c>
      <c r="H33" s="182"/>
      <c r="I33" s="183">
        <f>ROUND(E33*H33,2)</f>
        <v>0</v>
      </c>
      <c r="J33" s="182"/>
      <c r="K33" s="183">
        <f>ROUND(E33*J33,2)</f>
        <v>0</v>
      </c>
      <c r="L33" s="183">
        <v>21</v>
      </c>
      <c r="M33" s="183">
        <f>G33*(1+L33/100)</f>
        <v>0</v>
      </c>
      <c r="N33" s="181">
        <v>1.9000000000000001E-4</v>
      </c>
      <c r="O33" s="181">
        <f>ROUND(E33*N33,2)</f>
        <v>0.01</v>
      </c>
      <c r="P33" s="181">
        <v>0</v>
      </c>
      <c r="Q33" s="181">
        <f>ROUND(E33*P33,2)</f>
        <v>0</v>
      </c>
      <c r="R33" s="183"/>
      <c r="S33" s="183" t="s">
        <v>201</v>
      </c>
      <c r="T33" s="184" t="s">
        <v>152</v>
      </c>
      <c r="U33" s="161">
        <v>5.1999999999999998E-2</v>
      </c>
      <c r="V33" s="161">
        <f>ROUND(E33*U33,2)</f>
        <v>2.35</v>
      </c>
      <c r="W33" s="161"/>
      <c r="X33" s="161" t="s">
        <v>153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154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4" t="s">
        <v>145</v>
      </c>
      <c r="B34" s="165" t="s">
        <v>76</v>
      </c>
      <c r="C34" s="187" t="s">
        <v>77</v>
      </c>
      <c r="D34" s="166"/>
      <c r="E34" s="167"/>
      <c r="F34" s="168"/>
      <c r="G34" s="168">
        <f>SUMIF(AG35:AG47,"&lt;&gt;NOR",G35:G47)</f>
        <v>0</v>
      </c>
      <c r="H34" s="168"/>
      <c r="I34" s="168">
        <f>SUM(I35:I47)</f>
        <v>0</v>
      </c>
      <c r="J34" s="168"/>
      <c r="K34" s="168">
        <f>SUM(K35:K47)</f>
        <v>0</v>
      </c>
      <c r="L34" s="168"/>
      <c r="M34" s="168">
        <f>SUM(M35:M47)</f>
        <v>0</v>
      </c>
      <c r="N34" s="167"/>
      <c r="O34" s="167">
        <f>SUM(O35:O47)</f>
        <v>10.52</v>
      </c>
      <c r="P34" s="167"/>
      <c r="Q34" s="167">
        <f>SUM(Q35:Q47)</f>
        <v>0</v>
      </c>
      <c r="R34" s="168"/>
      <c r="S34" s="168"/>
      <c r="T34" s="169"/>
      <c r="U34" s="163"/>
      <c r="V34" s="163">
        <f>SUM(V35:V47)</f>
        <v>537.79999999999995</v>
      </c>
      <c r="W34" s="163"/>
      <c r="X34" s="163"/>
      <c r="AG34" t="s">
        <v>146</v>
      </c>
    </row>
    <row r="35" spans="1:60" outlineLevel="1" x14ac:dyDescent="0.2">
      <c r="A35" s="171">
        <v>16</v>
      </c>
      <c r="B35" s="172" t="s">
        <v>202</v>
      </c>
      <c r="C35" s="188" t="s">
        <v>203</v>
      </c>
      <c r="D35" s="173" t="s">
        <v>173</v>
      </c>
      <c r="E35" s="174">
        <v>314.35000000000002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3.6999999999999999E-4</v>
      </c>
      <c r="O35" s="174">
        <f>ROUND(E35*N35,2)</f>
        <v>0.12</v>
      </c>
      <c r="P35" s="174">
        <v>0</v>
      </c>
      <c r="Q35" s="174">
        <f>ROUND(E35*P35,2)</f>
        <v>0</v>
      </c>
      <c r="R35" s="176" t="s">
        <v>189</v>
      </c>
      <c r="S35" s="176" t="s">
        <v>151</v>
      </c>
      <c r="T35" s="177" t="s">
        <v>152</v>
      </c>
      <c r="U35" s="161">
        <v>7.0000000000000007E-2</v>
      </c>
      <c r="V35" s="161">
        <f>ROUND(E35*U35,2)</f>
        <v>22</v>
      </c>
      <c r="W35" s="161"/>
      <c r="X35" s="161" t="s">
        <v>153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154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1" t="s">
        <v>204</v>
      </c>
      <c r="D36" s="252"/>
      <c r="E36" s="252"/>
      <c r="F36" s="252"/>
      <c r="G36" s="252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0"/>
      <c r="Z36" s="150"/>
      <c r="AA36" s="150"/>
      <c r="AB36" s="150"/>
      <c r="AC36" s="150"/>
      <c r="AD36" s="150"/>
      <c r="AE36" s="150"/>
      <c r="AF36" s="150"/>
      <c r="AG36" s="150" t="s">
        <v>156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8">
        <v>17</v>
      </c>
      <c r="B37" s="179" t="s">
        <v>205</v>
      </c>
      <c r="C37" s="189" t="s">
        <v>206</v>
      </c>
      <c r="D37" s="180" t="s">
        <v>173</v>
      </c>
      <c r="E37" s="181">
        <v>33.25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1">
        <v>4.2419999999999999E-2</v>
      </c>
      <c r="O37" s="181">
        <f>ROUND(E37*N37,2)</f>
        <v>1.41</v>
      </c>
      <c r="P37" s="181">
        <v>0</v>
      </c>
      <c r="Q37" s="181">
        <f>ROUND(E37*P37,2)</f>
        <v>0</v>
      </c>
      <c r="R37" s="183" t="s">
        <v>197</v>
      </c>
      <c r="S37" s="183" t="s">
        <v>151</v>
      </c>
      <c r="T37" s="184" t="s">
        <v>152</v>
      </c>
      <c r="U37" s="161">
        <v>0.73243999999999998</v>
      </c>
      <c r="V37" s="161">
        <f>ROUND(E37*U37,2)</f>
        <v>24.35</v>
      </c>
      <c r="W37" s="161"/>
      <c r="X37" s="161" t="s">
        <v>153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154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1">
        <v>18</v>
      </c>
      <c r="B38" s="172" t="s">
        <v>207</v>
      </c>
      <c r="C38" s="188" t="s">
        <v>208</v>
      </c>
      <c r="D38" s="173" t="s">
        <v>173</v>
      </c>
      <c r="E38" s="174">
        <v>314.35000000000002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1.873E-2</v>
      </c>
      <c r="O38" s="174">
        <f>ROUND(E38*N38,2)</f>
        <v>5.89</v>
      </c>
      <c r="P38" s="174">
        <v>0</v>
      </c>
      <c r="Q38" s="174">
        <f>ROUND(E38*P38,2)</f>
        <v>0</v>
      </c>
      <c r="R38" s="176" t="s">
        <v>197</v>
      </c>
      <c r="S38" s="176" t="s">
        <v>151</v>
      </c>
      <c r="T38" s="177" t="s">
        <v>152</v>
      </c>
      <c r="U38" s="161">
        <v>0.37859999999999999</v>
      </c>
      <c r="V38" s="161">
        <f>ROUND(E38*U38,2)</f>
        <v>119.01</v>
      </c>
      <c r="W38" s="161"/>
      <c r="X38" s="161" t="s">
        <v>153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154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1" t="s">
        <v>209</v>
      </c>
      <c r="D39" s="252"/>
      <c r="E39" s="252"/>
      <c r="F39" s="252"/>
      <c r="G39" s="252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0"/>
      <c r="Z39" s="150"/>
      <c r="AA39" s="150"/>
      <c r="AB39" s="150"/>
      <c r="AC39" s="150"/>
      <c r="AD39" s="150"/>
      <c r="AE39" s="150"/>
      <c r="AF39" s="150"/>
      <c r="AG39" s="150" t="s">
        <v>156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71">
        <v>19</v>
      </c>
      <c r="B40" s="172" t="s">
        <v>210</v>
      </c>
      <c r="C40" s="188" t="s">
        <v>211</v>
      </c>
      <c r="D40" s="173" t="s">
        <v>173</v>
      </c>
      <c r="E40" s="174">
        <v>314.35000000000002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1.08E-3</v>
      </c>
      <c r="O40" s="174">
        <f>ROUND(E40*N40,2)</f>
        <v>0.34</v>
      </c>
      <c r="P40" s="174">
        <v>0</v>
      </c>
      <c r="Q40" s="174">
        <f>ROUND(E40*P40,2)</f>
        <v>0</v>
      </c>
      <c r="R40" s="176" t="s">
        <v>189</v>
      </c>
      <c r="S40" s="176" t="s">
        <v>151</v>
      </c>
      <c r="T40" s="177" t="s">
        <v>152</v>
      </c>
      <c r="U40" s="161">
        <v>0.32528000000000001</v>
      </c>
      <c r="V40" s="161">
        <f>ROUND(E40*U40,2)</f>
        <v>102.25</v>
      </c>
      <c r="W40" s="161"/>
      <c r="X40" s="161" t="s">
        <v>153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154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51" t="s">
        <v>212</v>
      </c>
      <c r="D41" s="252"/>
      <c r="E41" s="252"/>
      <c r="F41" s="252"/>
      <c r="G41" s="252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0"/>
      <c r="Z41" s="150"/>
      <c r="AA41" s="150"/>
      <c r="AB41" s="150"/>
      <c r="AC41" s="150"/>
      <c r="AD41" s="150"/>
      <c r="AE41" s="150"/>
      <c r="AF41" s="150"/>
      <c r="AG41" s="150" t="s">
        <v>156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71">
        <v>20</v>
      </c>
      <c r="B42" s="172" t="s">
        <v>213</v>
      </c>
      <c r="C42" s="188" t="s">
        <v>214</v>
      </c>
      <c r="D42" s="173" t="s">
        <v>173</v>
      </c>
      <c r="E42" s="174">
        <v>42.8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6.3899999999999998E-2</v>
      </c>
      <c r="O42" s="174">
        <f>ROUND(E42*N42,2)</f>
        <v>2.73</v>
      </c>
      <c r="P42" s="174">
        <v>0</v>
      </c>
      <c r="Q42" s="174">
        <f>ROUND(E42*P42,2)</f>
        <v>0</v>
      </c>
      <c r="R42" s="176" t="s">
        <v>189</v>
      </c>
      <c r="S42" s="176" t="s">
        <v>151</v>
      </c>
      <c r="T42" s="177" t="s">
        <v>152</v>
      </c>
      <c r="U42" s="161">
        <v>1.28376</v>
      </c>
      <c r="V42" s="161">
        <f>ROUND(E42*U42,2)</f>
        <v>54.94</v>
      </c>
      <c r="W42" s="161"/>
      <c r="X42" s="161" t="s">
        <v>153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154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51" t="s">
        <v>215</v>
      </c>
      <c r="D43" s="252"/>
      <c r="E43" s="252"/>
      <c r="F43" s="252"/>
      <c r="G43" s="252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0"/>
      <c r="Z43" s="150"/>
      <c r="AA43" s="150"/>
      <c r="AB43" s="150"/>
      <c r="AC43" s="150"/>
      <c r="AD43" s="150"/>
      <c r="AE43" s="150"/>
      <c r="AF43" s="150"/>
      <c r="AG43" s="150" t="s">
        <v>156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8">
        <v>21</v>
      </c>
      <c r="B44" s="179" t="s">
        <v>216</v>
      </c>
      <c r="C44" s="189" t="s">
        <v>217</v>
      </c>
      <c r="D44" s="180" t="s">
        <v>173</v>
      </c>
      <c r="E44" s="181">
        <v>334.87</v>
      </c>
      <c r="F44" s="182"/>
      <c r="G44" s="183">
        <f>ROUND(E44*F44,2)</f>
        <v>0</v>
      </c>
      <c r="H44" s="182"/>
      <c r="I44" s="183">
        <f>ROUND(E44*H44,2)</f>
        <v>0</v>
      </c>
      <c r="J44" s="182"/>
      <c r="K44" s="183">
        <f>ROUND(E44*J44,2)</f>
        <v>0</v>
      </c>
      <c r="L44" s="183">
        <v>21</v>
      </c>
      <c r="M44" s="183">
        <f>G44*(1+L44/100)</f>
        <v>0</v>
      </c>
      <c r="N44" s="181">
        <v>2.0000000000000002E-5</v>
      </c>
      <c r="O44" s="181">
        <f>ROUND(E44*N44,2)</f>
        <v>0.01</v>
      </c>
      <c r="P44" s="181">
        <v>0</v>
      </c>
      <c r="Q44" s="181">
        <f>ROUND(E44*P44,2)</f>
        <v>0</v>
      </c>
      <c r="R44" s="183" t="s">
        <v>189</v>
      </c>
      <c r="S44" s="183" t="s">
        <v>151</v>
      </c>
      <c r="T44" s="184" t="s">
        <v>152</v>
      </c>
      <c r="U44" s="161">
        <v>0.18</v>
      </c>
      <c r="V44" s="161">
        <f>ROUND(E44*U44,2)</f>
        <v>60.28</v>
      </c>
      <c r="W44" s="161"/>
      <c r="X44" s="161" t="s">
        <v>153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154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8">
        <v>22</v>
      </c>
      <c r="B45" s="179" t="s">
        <v>218</v>
      </c>
      <c r="C45" s="189" t="s">
        <v>219</v>
      </c>
      <c r="D45" s="180" t="s">
        <v>173</v>
      </c>
      <c r="E45" s="181">
        <v>314.35000000000002</v>
      </c>
      <c r="F45" s="182"/>
      <c r="G45" s="183">
        <f>ROUND(E45*F45,2)</f>
        <v>0</v>
      </c>
      <c r="H45" s="182"/>
      <c r="I45" s="183">
        <f>ROUND(E45*H45,2)</f>
        <v>0</v>
      </c>
      <c r="J45" s="182"/>
      <c r="K45" s="183">
        <f>ROUND(E45*J45,2)</f>
        <v>0</v>
      </c>
      <c r="L45" s="183">
        <v>21</v>
      </c>
      <c r="M45" s="183">
        <f>G45*(1+L45/100)</f>
        <v>0</v>
      </c>
      <c r="N45" s="181">
        <v>0</v>
      </c>
      <c r="O45" s="181">
        <f>ROUND(E45*N45,2)</f>
        <v>0</v>
      </c>
      <c r="P45" s="181">
        <v>0</v>
      </c>
      <c r="Q45" s="181">
        <f>ROUND(E45*P45,2)</f>
        <v>0</v>
      </c>
      <c r="R45" s="183" t="s">
        <v>189</v>
      </c>
      <c r="S45" s="183" t="s">
        <v>151</v>
      </c>
      <c r="T45" s="184" t="s">
        <v>152</v>
      </c>
      <c r="U45" s="161">
        <v>0.43</v>
      </c>
      <c r="V45" s="161">
        <f>ROUND(E45*U45,2)</f>
        <v>135.16999999999999</v>
      </c>
      <c r="W45" s="161"/>
      <c r="X45" s="161" t="s">
        <v>153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154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8">
        <v>23</v>
      </c>
      <c r="B46" s="179" t="s">
        <v>220</v>
      </c>
      <c r="C46" s="189" t="s">
        <v>221</v>
      </c>
      <c r="D46" s="180" t="s">
        <v>222</v>
      </c>
      <c r="E46" s="181">
        <v>1</v>
      </c>
      <c r="F46" s="182"/>
      <c r="G46" s="183">
        <f>ROUND(E46*F46,2)</f>
        <v>0</v>
      </c>
      <c r="H46" s="182"/>
      <c r="I46" s="183">
        <f>ROUND(E46*H46,2)</f>
        <v>0</v>
      </c>
      <c r="J46" s="182"/>
      <c r="K46" s="183">
        <f>ROUND(E46*J46,2)</f>
        <v>0</v>
      </c>
      <c r="L46" s="183">
        <v>21</v>
      </c>
      <c r="M46" s="183">
        <f>G46*(1+L46/100)</f>
        <v>0</v>
      </c>
      <c r="N46" s="181">
        <v>0</v>
      </c>
      <c r="O46" s="181">
        <f>ROUND(E46*N46,2)</f>
        <v>0</v>
      </c>
      <c r="P46" s="181">
        <v>0</v>
      </c>
      <c r="Q46" s="181">
        <f>ROUND(E46*P46,2)</f>
        <v>0</v>
      </c>
      <c r="R46" s="183"/>
      <c r="S46" s="183" t="s">
        <v>201</v>
      </c>
      <c r="T46" s="184" t="s">
        <v>223</v>
      </c>
      <c r="U46" s="161">
        <v>0</v>
      </c>
      <c r="V46" s="161">
        <f>ROUND(E46*U46,2)</f>
        <v>0</v>
      </c>
      <c r="W46" s="161"/>
      <c r="X46" s="161" t="s">
        <v>153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154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8">
        <v>24</v>
      </c>
      <c r="B47" s="179" t="s">
        <v>224</v>
      </c>
      <c r="C47" s="189" t="s">
        <v>225</v>
      </c>
      <c r="D47" s="180" t="s">
        <v>173</v>
      </c>
      <c r="E47" s="181">
        <v>314.35000000000002</v>
      </c>
      <c r="F47" s="182"/>
      <c r="G47" s="183">
        <f>ROUND(E47*F47,2)</f>
        <v>0</v>
      </c>
      <c r="H47" s="182"/>
      <c r="I47" s="183">
        <f>ROUND(E47*H47,2)</f>
        <v>0</v>
      </c>
      <c r="J47" s="182"/>
      <c r="K47" s="183">
        <f>ROUND(E47*J47,2)</f>
        <v>0</v>
      </c>
      <c r="L47" s="183">
        <v>21</v>
      </c>
      <c r="M47" s="183">
        <f>G47*(1+L47/100)</f>
        <v>0</v>
      </c>
      <c r="N47" s="181">
        <v>5.0000000000000002E-5</v>
      </c>
      <c r="O47" s="181">
        <f>ROUND(E47*N47,2)</f>
        <v>0.02</v>
      </c>
      <c r="P47" s="181">
        <v>0</v>
      </c>
      <c r="Q47" s="181">
        <f>ROUND(E47*P47,2)</f>
        <v>0</v>
      </c>
      <c r="R47" s="183"/>
      <c r="S47" s="183" t="s">
        <v>201</v>
      </c>
      <c r="T47" s="184" t="s">
        <v>152</v>
      </c>
      <c r="U47" s="161">
        <v>6.3E-2</v>
      </c>
      <c r="V47" s="161">
        <f>ROUND(E47*U47,2)</f>
        <v>19.8</v>
      </c>
      <c r="W47" s="161"/>
      <c r="X47" s="161" t="s">
        <v>153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154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64" t="s">
        <v>145</v>
      </c>
      <c r="B48" s="165" t="s">
        <v>78</v>
      </c>
      <c r="C48" s="187" t="s">
        <v>79</v>
      </c>
      <c r="D48" s="166"/>
      <c r="E48" s="167"/>
      <c r="F48" s="168"/>
      <c r="G48" s="168">
        <f>SUMIF(AG49:AG51,"&lt;&gt;NOR",G49:G51)</f>
        <v>0</v>
      </c>
      <c r="H48" s="168"/>
      <c r="I48" s="168">
        <f>SUM(I49:I51)</f>
        <v>0</v>
      </c>
      <c r="J48" s="168"/>
      <c r="K48" s="168">
        <f>SUM(K49:K51)</f>
        <v>0</v>
      </c>
      <c r="L48" s="168"/>
      <c r="M48" s="168">
        <f>SUM(M49:M51)</f>
        <v>0</v>
      </c>
      <c r="N48" s="167"/>
      <c r="O48" s="167">
        <f>SUM(O49:O51)</f>
        <v>5.93</v>
      </c>
      <c r="P48" s="167"/>
      <c r="Q48" s="167">
        <f>SUM(Q49:Q51)</f>
        <v>0</v>
      </c>
      <c r="R48" s="168"/>
      <c r="S48" s="168"/>
      <c r="T48" s="169"/>
      <c r="U48" s="163"/>
      <c r="V48" s="163">
        <f>SUM(V49:V51)</f>
        <v>9.9</v>
      </c>
      <c r="W48" s="163"/>
      <c r="X48" s="163"/>
      <c r="AG48" t="s">
        <v>146</v>
      </c>
    </row>
    <row r="49" spans="1:60" ht="22.5" outlineLevel="1" x14ac:dyDescent="0.2">
      <c r="A49" s="171">
        <v>25</v>
      </c>
      <c r="B49" s="172" t="s">
        <v>226</v>
      </c>
      <c r="C49" s="188" t="s">
        <v>227</v>
      </c>
      <c r="D49" s="173" t="s">
        <v>149</v>
      </c>
      <c r="E49" s="174">
        <v>1.3195300000000001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2.5249999999999999</v>
      </c>
      <c r="O49" s="174">
        <f>ROUND(E49*N49,2)</f>
        <v>3.33</v>
      </c>
      <c r="P49" s="174">
        <v>0</v>
      </c>
      <c r="Q49" s="174">
        <f>ROUND(E49*P49,2)</f>
        <v>0</v>
      </c>
      <c r="R49" s="176" t="s">
        <v>189</v>
      </c>
      <c r="S49" s="176" t="s">
        <v>151</v>
      </c>
      <c r="T49" s="177" t="s">
        <v>152</v>
      </c>
      <c r="U49" s="161">
        <v>2.58</v>
      </c>
      <c r="V49" s="161">
        <f>ROUND(E49*U49,2)</f>
        <v>3.4</v>
      </c>
      <c r="W49" s="161"/>
      <c r="X49" s="161" t="s">
        <v>153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154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1" t="s">
        <v>228</v>
      </c>
      <c r="D50" s="252"/>
      <c r="E50" s="252"/>
      <c r="F50" s="252"/>
      <c r="G50" s="252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50"/>
      <c r="Z50" s="150"/>
      <c r="AA50" s="150"/>
      <c r="AB50" s="150"/>
      <c r="AC50" s="150"/>
      <c r="AD50" s="150"/>
      <c r="AE50" s="150"/>
      <c r="AF50" s="150"/>
      <c r="AG50" s="150" t="s">
        <v>156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8">
        <v>26</v>
      </c>
      <c r="B51" s="179" t="s">
        <v>229</v>
      </c>
      <c r="C51" s="189" t="s">
        <v>230</v>
      </c>
      <c r="D51" s="180" t="s">
        <v>173</v>
      </c>
      <c r="E51" s="181">
        <v>10.75</v>
      </c>
      <c r="F51" s="182"/>
      <c r="G51" s="183">
        <f>ROUND(E51*F51,2)</f>
        <v>0</v>
      </c>
      <c r="H51" s="182"/>
      <c r="I51" s="183">
        <f>ROUND(E51*H51,2)</f>
        <v>0</v>
      </c>
      <c r="J51" s="182"/>
      <c r="K51" s="183">
        <f>ROUND(E51*J51,2)</f>
        <v>0</v>
      </c>
      <c r="L51" s="183">
        <v>21</v>
      </c>
      <c r="M51" s="183">
        <f>G51*(1+L51/100)</f>
        <v>0</v>
      </c>
      <c r="N51" s="181">
        <v>0.24154999999999999</v>
      </c>
      <c r="O51" s="181">
        <f>ROUND(E51*N51,2)</f>
        <v>2.6</v>
      </c>
      <c r="P51" s="181">
        <v>0</v>
      </c>
      <c r="Q51" s="181">
        <f>ROUND(E51*P51,2)</f>
        <v>0</v>
      </c>
      <c r="R51" s="183"/>
      <c r="S51" s="183" t="s">
        <v>201</v>
      </c>
      <c r="T51" s="184" t="s">
        <v>152</v>
      </c>
      <c r="U51" s="161">
        <v>0.60499999999999998</v>
      </c>
      <c r="V51" s="161">
        <f>ROUND(E51*U51,2)</f>
        <v>6.5</v>
      </c>
      <c r="W51" s="161"/>
      <c r="X51" s="161" t="s">
        <v>153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154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64" t="s">
        <v>145</v>
      </c>
      <c r="B52" s="165" t="s">
        <v>80</v>
      </c>
      <c r="C52" s="187" t="s">
        <v>81</v>
      </c>
      <c r="D52" s="166"/>
      <c r="E52" s="167"/>
      <c r="F52" s="168"/>
      <c r="G52" s="168">
        <f>SUMIF(AG53:AG55,"&lt;&gt;NOR",G53:G55)</f>
        <v>0</v>
      </c>
      <c r="H52" s="168"/>
      <c r="I52" s="168">
        <f>SUM(I53:I55)</f>
        <v>0</v>
      </c>
      <c r="J52" s="168"/>
      <c r="K52" s="168">
        <f>SUM(K53:K55)</f>
        <v>0</v>
      </c>
      <c r="L52" s="168"/>
      <c r="M52" s="168">
        <f>SUM(M53:M55)</f>
        <v>0</v>
      </c>
      <c r="N52" s="167"/>
      <c r="O52" s="167">
        <f>SUM(O53:O55)</f>
        <v>0.06</v>
      </c>
      <c r="P52" s="167"/>
      <c r="Q52" s="167">
        <f>SUM(Q53:Q55)</f>
        <v>0</v>
      </c>
      <c r="R52" s="168"/>
      <c r="S52" s="168"/>
      <c r="T52" s="169"/>
      <c r="U52" s="163"/>
      <c r="V52" s="163">
        <f>SUM(V53:V55)</f>
        <v>1.86</v>
      </c>
      <c r="W52" s="163"/>
      <c r="X52" s="163"/>
      <c r="AG52" t="s">
        <v>146</v>
      </c>
    </row>
    <row r="53" spans="1:60" ht="33.75" outlineLevel="1" x14ac:dyDescent="0.2">
      <c r="A53" s="178">
        <v>27</v>
      </c>
      <c r="B53" s="179" t="s">
        <v>231</v>
      </c>
      <c r="C53" s="189" t="s">
        <v>232</v>
      </c>
      <c r="D53" s="180" t="s">
        <v>233</v>
      </c>
      <c r="E53" s="181">
        <v>1</v>
      </c>
      <c r="F53" s="182"/>
      <c r="G53" s="183">
        <f>ROUND(E53*F53,2)</f>
        <v>0</v>
      </c>
      <c r="H53" s="182"/>
      <c r="I53" s="183">
        <f>ROUND(E53*H53,2)</f>
        <v>0</v>
      </c>
      <c r="J53" s="182"/>
      <c r="K53" s="183">
        <f>ROUND(E53*J53,2)</f>
        <v>0</v>
      </c>
      <c r="L53" s="183">
        <v>21</v>
      </c>
      <c r="M53" s="183">
        <f>G53*(1+L53/100)</f>
        <v>0</v>
      </c>
      <c r="N53" s="181">
        <v>1.8970000000000001E-2</v>
      </c>
      <c r="O53" s="181">
        <f>ROUND(E53*N53,2)</f>
        <v>0.02</v>
      </c>
      <c r="P53" s="181">
        <v>0</v>
      </c>
      <c r="Q53" s="181">
        <f>ROUND(E53*P53,2)</f>
        <v>0</v>
      </c>
      <c r="R53" s="183" t="s">
        <v>189</v>
      </c>
      <c r="S53" s="183" t="s">
        <v>151</v>
      </c>
      <c r="T53" s="184" t="s">
        <v>152</v>
      </c>
      <c r="U53" s="161">
        <v>1.86</v>
      </c>
      <c r="V53" s="161">
        <f>ROUND(E53*U53,2)</f>
        <v>1.86</v>
      </c>
      <c r="W53" s="161"/>
      <c r="X53" s="161" t="s">
        <v>153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154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8">
        <v>28</v>
      </c>
      <c r="B54" s="179" t="s">
        <v>234</v>
      </c>
      <c r="C54" s="189" t="s">
        <v>235</v>
      </c>
      <c r="D54" s="180" t="s">
        <v>233</v>
      </c>
      <c r="E54" s="181">
        <v>1</v>
      </c>
      <c r="F54" s="182"/>
      <c r="G54" s="183">
        <f>ROUND(E54*F54,2)</f>
        <v>0</v>
      </c>
      <c r="H54" s="182"/>
      <c r="I54" s="183">
        <f>ROUND(E54*H54,2)</f>
        <v>0</v>
      </c>
      <c r="J54" s="182"/>
      <c r="K54" s="183">
        <f>ROUND(E54*J54,2)</f>
        <v>0</v>
      </c>
      <c r="L54" s="183">
        <v>21</v>
      </c>
      <c r="M54" s="183">
        <f>G54*(1+L54/100)</f>
        <v>0</v>
      </c>
      <c r="N54" s="181">
        <v>1.8700000000000001E-2</v>
      </c>
      <c r="O54" s="181">
        <f>ROUND(E54*N54,2)</f>
        <v>0.02</v>
      </c>
      <c r="P54" s="181">
        <v>0</v>
      </c>
      <c r="Q54" s="181">
        <f>ROUND(E54*P54,2)</f>
        <v>0</v>
      </c>
      <c r="R54" s="183" t="s">
        <v>177</v>
      </c>
      <c r="S54" s="183" t="s">
        <v>151</v>
      </c>
      <c r="T54" s="184" t="s">
        <v>152</v>
      </c>
      <c r="U54" s="161">
        <v>0</v>
      </c>
      <c r="V54" s="161">
        <f>ROUND(E54*U54,2)</f>
        <v>0</v>
      </c>
      <c r="W54" s="161"/>
      <c r="X54" s="161" t="s">
        <v>178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179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78">
        <v>29</v>
      </c>
      <c r="B55" s="179" t="s">
        <v>236</v>
      </c>
      <c r="C55" s="189" t="s">
        <v>237</v>
      </c>
      <c r="D55" s="180" t="s">
        <v>233</v>
      </c>
      <c r="E55" s="181">
        <v>1</v>
      </c>
      <c r="F55" s="182"/>
      <c r="G55" s="183">
        <f>ROUND(E55*F55,2)</f>
        <v>0</v>
      </c>
      <c r="H55" s="182"/>
      <c r="I55" s="183">
        <f>ROUND(E55*H55,2)</f>
        <v>0</v>
      </c>
      <c r="J55" s="182"/>
      <c r="K55" s="183">
        <f>ROUND(E55*J55,2)</f>
        <v>0</v>
      </c>
      <c r="L55" s="183">
        <v>21</v>
      </c>
      <c r="M55" s="183">
        <f>G55*(1+L55/100)</f>
        <v>0</v>
      </c>
      <c r="N55" s="181">
        <v>1.6E-2</v>
      </c>
      <c r="O55" s="181">
        <f>ROUND(E55*N55,2)</f>
        <v>0.02</v>
      </c>
      <c r="P55" s="181">
        <v>0</v>
      </c>
      <c r="Q55" s="181">
        <f>ROUND(E55*P55,2)</f>
        <v>0</v>
      </c>
      <c r="R55" s="183" t="s">
        <v>177</v>
      </c>
      <c r="S55" s="183" t="s">
        <v>151</v>
      </c>
      <c r="T55" s="184" t="s">
        <v>223</v>
      </c>
      <c r="U55" s="161">
        <v>0</v>
      </c>
      <c r="V55" s="161">
        <f>ROUND(E55*U55,2)</f>
        <v>0</v>
      </c>
      <c r="W55" s="161"/>
      <c r="X55" s="161" t="s">
        <v>178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179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4" t="s">
        <v>145</v>
      </c>
      <c r="B56" s="165" t="s">
        <v>82</v>
      </c>
      <c r="C56" s="187" t="s">
        <v>83</v>
      </c>
      <c r="D56" s="166"/>
      <c r="E56" s="167"/>
      <c r="F56" s="168"/>
      <c r="G56" s="168">
        <f>SUMIF(AG57:AG61,"&lt;&gt;NOR",G57:G61)</f>
        <v>0</v>
      </c>
      <c r="H56" s="168"/>
      <c r="I56" s="168">
        <f>SUM(I57:I61)</f>
        <v>0</v>
      </c>
      <c r="J56" s="168"/>
      <c r="K56" s="168">
        <f>SUM(K57:K61)</f>
        <v>0</v>
      </c>
      <c r="L56" s="168"/>
      <c r="M56" s="168">
        <f>SUM(M57:M61)</f>
        <v>0</v>
      </c>
      <c r="N56" s="167"/>
      <c r="O56" s="167">
        <f>SUM(O57:O61)</f>
        <v>6.0500000000000007</v>
      </c>
      <c r="P56" s="167"/>
      <c r="Q56" s="167">
        <f>SUM(Q57:Q61)</f>
        <v>0</v>
      </c>
      <c r="R56" s="168"/>
      <c r="S56" s="168"/>
      <c r="T56" s="169"/>
      <c r="U56" s="163"/>
      <c r="V56" s="163">
        <f>SUM(V57:V61)</f>
        <v>73.569999999999993</v>
      </c>
      <c r="W56" s="163"/>
      <c r="X56" s="163"/>
      <c r="AG56" t="s">
        <v>146</v>
      </c>
    </row>
    <row r="57" spans="1:60" ht="22.5" outlineLevel="1" x14ac:dyDescent="0.2">
      <c r="A57" s="171">
        <v>30</v>
      </c>
      <c r="B57" s="172" t="s">
        <v>238</v>
      </c>
      <c r="C57" s="188" t="s">
        <v>239</v>
      </c>
      <c r="D57" s="173" t="s">
        <v>173</v>
      </c>
      <c r="E57" s="174">
        <v>314.35000000000002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1.8380000000000001E-2</v>
      </c>
      <c r="O57" s="174">
        <f>ROUND(E57*N57,2)</f>
        <v>5.78</v>
      </c>
      <c r="P57" s="174">
        <v>0</v>
      </c>
      <c r="Q57" s="174">
        <f>ROUND(E57*P57,2)</f>
        <v>0</v>
      </c>
      <c r="R57" s="176" t="s">
        <v>240</v>
      </c>
      <c r="S57" s="176" t="s">
        <v>151</v>
      </c>
      <c r="T57" s="177" t="s">
        <v>152</v>
      </c>
      <c r="U57" s="161">
        <v>0.123</v>
      </c>
      <c r="V57" s="161">
        <f>ROUND(E57*U57,2)</f>
        <v>38.67</v>
      </c>
      <c r="W57" s="161"/>
      <c r="X57" s="161" t="s">
        <v>153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154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51" t="s">
        <v>241</v>
      </c>
      <c r="D58" s="252"/>
      <c r="E58" s="252"/>
      <c r="F58" s="252"/>
      <c r="G58" s="252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50"/>
      <c r="Z58" s="150"/>
      <c r="AA58" s="150"/>
      <c r="AB58" s="150"/>
      <c r="AC58" s="150"/>
      <c r="AD58" s="150"/>
      <c r="AE58" s="150"/>
      <c r="AF58" s="150"/>
      <c r="AG58" s="150" t="s">
        <v>156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71">
        <v>31</v>
      </c>
      <c r="B59" s="172" t="s">
        <v>242</v>
      </c>
      <c r="C59" s="188" t="s">
        <v>243</v>
      </c>
      <c r="D59" s="173" t="s">
        <v>173</v>
      </c>
      <c r="E59" s="174">
        <v>314.35000000000002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8.4999999999999995E-4</v>
      </c>
      <c r="O59" s="174">
        <f>ROUND(E59*N59,2)</f>
        <v>0.27</v>
      </c>
      <c r="P59" s="174">
        <v>0</v>
      </c>
      <c r="Q59" s="174">
        <f>ROUND(E59*P59,2)</f>
        <v>0</v>
      </c>
      <c r="R59" s="176" t="s">
        <v>240</v>
      </c>
      <c r="S59" s="176" t="s">
        <v>151</v>
      </c>
      <c r="T59" s="177" t="s">
        <v>152</v>
      </c>
      <c r="U59" s="161">
        <v>6.0000000000000001E-3</v>
      </c>
      <c r="V59" s="161">
        <f>ROUND(E59*U59,2)</f>
        <v>1.89</v>
      </c>
      <c r="W59" s="161"/>
      <c r="X59" s="161" t="s">
        <v>153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154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51" t="s">
        <v>241</v>
      </c>
      <c r="D60" s="252"/>
      <c r="E60" s="252"/>
      <c r="F60" s="252"/>
      <c r="G60" s="252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50"/>
      <c r="Z60" s="150"/>
      <c r="AA60" s="150"/>
      <c r="AB60" s="150"/>
      <c r="AC60" s="150"/>
      <c r="AD60" s="150"/>
      <c r="AE60" s="150"/>
      <c r="AF60" s="150"/>
      <c r="AG60" s="150" t="s">
        <v>156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8">
        <v>32</v>
      </c>
      <c r="B61" s="179" t="s">
        <v>244</v>
      </c>
      <c r="C61" s="189" t="s">
        <v>245</v>
      </c>
      <c r="D61" s="180" t="s">
        <v>173</v>
      </c>
      <c r="E61" s="181">
        <v>314.35000000000002</v>
      </c>
      <c r="F61" s="182"/>
      <c r="G61" s="183">
        <f>ROUND(E61*F61,2)</f>
        <v>0</v>
      </c>
      <c r="H61" s="182"/>
      <c r="I61" s="183">
        <f>ROUND(E61*H61,2)</f>
        <v>0</v>
      </c>
      <c r="J61" s="182"/>
      <c r="K61" s="183">
        <f>ROUND(E61*J61,2)</f>
        <v>0</v>
      </c>
      <c r="L61" s="183">
        <v>21</v>
      </c>
      <c r="M61" s="183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3" t="s">
        <v>240</v>
      </c>
      <c r="S61" s="183" t="s">
        <v>151</v>
      </c>
      <c r="T61" s="184" t="s">
        <v>152</v>
      </c>
      <c r="U61" s="161">
        <v>0.105</v>
      </c>
      <c r="V61" s="161">
        <f>ROUND(E61*U61,2)</f>
        <v>33.01</v>
      </c>
      <c r="W61" s="161"/>
      <c r="X61" s="161" t="s">
        <v>153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154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4" t="s">
        <v>145</v>
      </c>
      <c r="B62" s="165" t="s">
        <v>84</v>
      </c>
      <c r="C62" s="187" t="s">
        <v>85</v>
      </c>
      <c r="D62" s="166"/>
      <c r="E62" s="167"/>
      <c r="F62" s="168"/>
      <c r="G62" s="168">
        <f>SUMIF(AG63:AG74,"&lt;&gt;NOR",G63:G74)</f>
        <v>0</v>
      </c>
      <c r="H62" s="168"/>
      <c r="I62" s="168">
        <f>SUM(I63:I74)</f>
        <v>0</v>
      </c>
      <c r="J62" s="168"/>
      <c r="K62" s="168">
        <f>SUM(K63:K74)</f>
        <v>0</v>
      </c>
      <c r="L62" s="168"/>
      <c r="M62" s="168">
        <f>SUM(M63:M74)</f>
        <v>0</v>
      </c>
      <c r="N62" s="167"/>
      <c r="O62" s="167">
        <f>SUM(O63:O74)</f>
        <v>0.03</v>
      </c>
      <c r="P62" s="167"/>
      <c r="Q62" s="167">
        <f>SUM(Q63:Q74)</f>
        <v>9.26</v>
      </c>
      <c r="R62" s="168"/>
      <c r="S62" s="168"/>
      <c r="T62" s="169"/>
      <c r="U62" s="163"/>
      <c r="V62" s="163">
        <f>SUM(V63:V74)</f>
        <v>62.539999999999992</v>
      </c>
      <c r="W62" s="163"/>
      <c r="X62" s="163"/>
      <c r="AG62" t="s">
        <v>146</v>
      </c>
    </row>
    <row r="63" spans="1:60" ht="22.5" outlineLevel="1" x14ac:dyDescent="0.2">
      <c r="A63" s="178">
        <v>33</v>
      </c>
      <c r="B63" s="179" t="s">
        <v>246</v>
      </c>
      <c r="C63" s="189" t="s">
        <v>247</v>
      </c>
      <c r="D63" s="180" t="s">
        <v>149</v>
      </c>
      <c r="E63" s="181">
        <v>1.3195300000000001</v>
      </c>
      <c r="F63" s="182"/>
      <c r="G63" s="183">
        <f>ROUND(E63*F63,2)</f>
        <v>0</v>
      </c>
      <c r="H63" s="182"/>
      <c r="I63" s="183">
        <f>ROUND(E63*H63,2)</f>
        <v>0</v>
      </c>
      <c r="J63" s="182"/>
      <c r="K63" s="183">
        <f>ROUND(E63*J63,2)</f>
        <v>0</v>
      </c>
      <c r="L63" s="183">
        <v>21</v>
      </c>
      <c r="M63" s="183">
        <f>G63*(1+L63/100)</f>
        <v>0</v>
      </c>
      <c r="N63" s="181">
        <v>0</v>
      </c>
      <c r="O63" s="181">
        <f>ROUND(E63*N63,2)</f>
        <v>0</v>
      </c>
      <c r="P63" s="181">
        <v>2.2000000000000002</v>
      </c>
      <c r="Q63" s="181">
        <f>ROUND(E63*P63,2)</f>
        <v>2.9</v>
      </c>
      <c r="R63" s="183" t="s">
        <v>248</v>
      </c>
      <c r="S63" s="183" t="s">
        <v>151</v>
      </c>
      <c r="T63" s="184" t="s">
        <v>152</v>
      </c>
      <c r="U63" s="161">
        <v>10.88</v>
      </c>
      <c r="V63" s="161">
        <f>ROUND(E63*U63,2)</f>
        <v>14.36</v>
      </c>
      <c r="W63" s="161"/>
      <c r="X63" s="161" t="s">
        <v>153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154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1">
        <v>34</v>
      </c>
      <c r="B64" s="172" t="s">
        <v>249</v>
      </c>
      <c r="C64" s="188" t="s">
        <v>250</v>
      </c>
      <c r="D64" s="173" t="s">
        <v>173</v>
      </c>
      <c r="E64" s="174">
        <v>8.7968700000000002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0.02</v>
      </c>
      <c r="Q64" s="174">
        <f>ROUND(E64*P64,2)</f>
        <v>0.18</v>
      </c>
      <c r="R64" s="176" t="s">
        <v>248</v>
      </c>
      <c r="S64" s="176" t="s">
        <v>151</v>
      </c>
      <c r="T64" s="177" t="s">
        <v>152</v>
      </c>
      <c r="U64" s="161">
        <v>0.23</v>
      </c>
      <c r="V64" s="161">
        <f>ROUND(E64*U64,2)</f>
        <v>2.02</v>
      </c>
      <c r="W64" s="161"/>
      <c r="X64" s="161" t="s">
        <v>153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154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51" t="s">
        <v>251</v>
      </c>
      <c r="D65" s="252"/>
      <c r="E65" s="252"/>
      <c r="F65" s="252"/>
      <c r="G65" s="252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50"/>
      <c r="Z65" s="150"/>
      <c r="AA65" s="150"/>
      <c r="AB65" s="150"/>
      <c r="AC65" s="150"/>
      <c r="AD65" s="150"/>
      <c r="AE65" s="150"/>
      <c r="AF65" s="150"/>
      <c r="AG65" s="150" t="s">
        <v>156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1">
        <v>35</v>
      </c>
      <c r="B66" s="172" t="s">
        <v>252</v>
      </c>
      <c r="C66" s="188" t="s">
        <v>253</v>
      </c>
      <c r="D66" s="173" t="s">
        <v>233</v>
      </c>
      <c r="E66" s="174">
        <v>32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 t="s">
        <v>248</v>
      </c>
      <c r="S66" s="176" t="s">
        <v>151</v>
      </c>
      <c r="T66" s="177" t="s">
        <v>152</v>
      </c>
      <c r="U66" s="161">
        <v>0.03</v>
      </c>
      <c r="V66" s="161">
        <f>ROUND(E66*U66,2)</f>
        <v>0.96</v>
      </c>
      <c r="W66" s="161"/>
      <c r="X66" s="161" t="s">
        <v>153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154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51" t="s">
        <v>254</v>
      </c>
      <c r="D67" s="252"/>
      <c r="E67" s="252"/>
      <c r="F67" s="252"/>
      <c r="G67" s="252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0"/>
      <c r="Z67" s="150"/>
      <c r="AA67" s="150"/>
      <c r="AB67" s="150"/>
      <c r="AC67" s="150"/>
      <c r="AD67" s="150"/>
      <c r="AE67" s="150"/>
      <c r="AF67" s="150"/>
      <c r="AG67" s="150" t="s">
        <v>156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1">
        <v>36</v>
      </c>
      <c r="B68" s="172" t="s">
        <v>255</v>
      </c>
      <c r="C68" s="188" t="s">
        <v>256</v>
      </c>
      <c r="D68" s="173" t="s">
        <v>173</v>
      </c>
      <c r="E68" s="174">
        <v>30.96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1E-3</v>
      </c>
      <c r="O68" s="174">
        <f>ROUND(E68*N68,2)</f>
        <v>0.03</v>
      </c>
      <c r="P68" s="174">
        <v>6.2E-2</v>
      </c>
      <c r="Q68" s="174">
        <f>ROUND(E68*P68,2)</f>
        <v>1.92</v>
      </c>
      <c r="R68" s="176" t="s">
        <v>248</v>
      </c>
      <c r="S68" s="176" t="s">
        <v>151</v>
      </c>
      <c r="T68" s="177" t="s">
        <v>152</v>
      </c>
      <c r="U68" s="161">
        <v>0.61199999999999999</v>
      </c>
      <c r="V68" s="161">
        <f>ROUND(E68*U68,2)</f>
        <v>18.95</v>
      </c>
      <c r="W68" s="161"/>
      <c r="X68" s="161" t="s">
        <v>153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154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51" t="s">
        <v>257</v>
      </c>
      <c r="D69" s="252"/>
      <c r="E69" s="252"/>
      <c r="F69" s="252"/>
      <c r="G69" s="252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0"/>
      <c r="Z69" s="150"/>
      <c r="AA69" s="150"/>
      <c r="AB69" s="150"/>
      <c r="AC69" s="150"/>
      <c r="AD69" s="150"/>
      <c r="AE69" s="150"/>
      <c r="AF69" s="150"/>
      <c r="AG69" s="150" t="s">
        <v>156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33.75" outlineLevel="1" x14ac:dyDescent="0.2">
      <c r="A70" s="178">
        <v>37</v>
      </c>
      <c r="B70" s="179" t="s">
        <v>258</v>
      </c>
      <c r="C70" s="189" t="s">
        <v>259</v>
      </c>
      <c r="D70" s="180" t="s">
        <v>173</v>
      </c>
      <c r="E70" s="181">
        <v>1</v>
      </c>
      <c r="F70" s="182"/>
      <c r="G70" s="183">
        <f>ROUND(E70*F70,2)</f>
        <v>0</v>
      </c>
      <c r="H70" s="182"/>
      <c r="I70" s="183">
        <f>ROUND(E70*H70,2)</f>
        <v>0</v>
      </c>
      <c r="J70" s="182"/>
      <c r="K70" s="183">
        <f>ROUND(E70*J70,2)</f>
        <v>0</v>
      </c>
      <c r="L70" s="183">
        <v>21</v>
      </c>
      <c r="M70" s="183">
        <f>G70*(1+L70/100)</f>
        <v>0</v>
      </c>
      <c r="N70" s="181">
        <v>1.17E-3</v>
      </c>
      <c r="O70" s="181">
        <f>ROUND(E70*N70,2)</f>
        <v>0</v>
      </c>
      <c r="P70" s="181">
        <v>7.5999999999999998E-2</v>
      </c>
      <c r="Q70" s="181">
        <f>ROUND(E70*P70,2)</f>
        <v>0.08</v>
      </c>
      <c r="R70" s="183" t="s">
        <v>248</v>
      </c>
      <c r="S70" s="183" t="s">
        <v>151</v>
      </c>
      <c r="T70" s="184" t="s">
        <v>152</v>
      </c>
      <c r="U70" s="161">
        <v>0.93899999999999995</v>
      </c>
      <c r="V70" s="161">
        <f>ROUND(E70*U70,2)</f>
        <v>0.94</v>
      </c>
      <c r="W70" s="161"/>
      <c r="X70" s="161" t="s">
        <v>153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154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8">
        <v>38</v>
      </c>
      <c r="B71" s="179" t="s">
        <v>260</v>
      </c>
      <c r="C71" s="189" t="s">
        <v>261</v>
      </c>
      <c r="D71" s="180" t="s">
        <v>169</v>
      </c>
      <c r="E71" s="181">
        <v>21.6</v>
      </c>
      <c r="F71" s="182"/>
      <c r="G71" s="183">
        <f>ROUND(E71*F71,2)</f>
        <v>0</v>
      </c>
      <c r="H71" s="182"/>
      <c r="I71" s="183">
        <f>ROUND(E71*H71,2)</f>
        <v>0</v>
      </c>
      <c r="J71" s="182"/>
      <c r="K71" s="183">
        <f>ROUND(E71*J71,2)</f>
        <v>0</v>
      </c>
      <c r="L71" s="183">
        <v>21</v>
      </c>
      <c r="M71" s="183">
        <f>G71*(1+L71/100)</f>
        <v>0</v>
      </c>
      <c r="N71" s="181">
        <v>0</v>
      </c>
      <c r="O71" s="181">
        <f>ROUND(E71*N71,2)</f>
        <v>0</v>
      </c>
      <c r="P71" s="181">
        <v>1.1129999999999999E-2</v>
      </c>
      <c r="Q71" s="181">
        <f>ROUND(E71*P71,2)</f>
        <v>0.24</v>
      </c>
      <c r="R71" s="183" t="s">
        <v>248</v>
      </c>
      <c r="S71" s="183" t="s">
        <v>151</v>
      </c>
      <c r="T71" s="184" t="s">
        <v>152</v>
      </c>
      <c r="U71" s="161">
        <v>8.3000000000000004E-2</v>
      </c>
      <c r="V71" s="161">
        <f>ROUND(E71*U71,2)</f>
        <v>1.79</v>
      </c>
      <c r="W71" s="161"/>
      <c r="X71" s="161" t="s">
        <v>153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154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78">
        <v>39</v>
      </c>
      <c r="B72" s="179" t="s">
        <v>262</v>
      </c>
      <c r="C72" s="189" t="s">
        <v>263</v>
      </c>
      <c r="D72" s="180" t="s">
        <v>173</v>
      </c>
      <c r="E72" s="181">
        <v>33.25</v>
      </c>
      <c r="F72" s="182"/>
      <c r="G72" s="183">
        <f>ROUND(E72*F72,2)</f>
        <v>0</v>
      </c>
      <c r="H72" s="182"/>
      <c r="I72" s="183">
        <f>ROUND(E72*H72,2)</f>
        <v>0</v>
      </c>
      <c r="J72" s="182"/>
      <c r="K72" s="183">
        <f>ROUND(E72*J72,2)</f>
        <v>0</v>
      </c>
      <c r="L72" s="183">
        <v>21</v>
      </c>
      <c r="M72" s="183">
        <f>G72*(1+L72/100)</f>
        <v>0</v>
      </c>
      <c r="N72" s="181">
        <v>0</v>
      </c>
      <c r="O72" s="181">
        <f>ROUND(E72*N72,2)</f>
        <v>0</v>
      </c>
      <c r="P72" s="181">
        <v>5.8999999999999997E-2</v>
      </c>
      <c r="Q72" s="181">
        <f>ROUND(E72*P72,2)</f>
        <v>1.96</v>
      </c>
      <c r="R72" s="183" t="s">
        <v>248</v>
      </c>
      <c r="S72" s="183" t="s">
        <v>151</v>
      </c>
      <c r="T72" s="184" t="s">
        <v>152</v>
      </c>
      <c r="U72" s="161">
        <v>0.2</v>
      </c>
      <c r="V72" s="161">
        <f>ROUND(E72*U72,2)</f>
        <v>6.65</v>
      </c>
      <c r="W72" s="161"/>
      <c r="X72" s="161" t="s">
        <v>153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154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1">
        <v>40</v>
      </c>
      <c r="B73" s="172" t="s">
        <v>264</v>
      </c>
      <c r="C73" s="188" t="s">
        <v>265</v>
      </c>
      <c r="D73" s="173" t="s">
        <v>173</v>
      </c>
      <c r="E73" s="174">
        <v>22.196000000000002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8.8999999999999996E-2</v>
      </c>
      <c r="Q73" s="174">
        <f>ROUND(E73*P73,2)</f>
        <v>1.98</v>
      </c>
      <c r="R73" s="176" t="s">
        <v>248</v>
      </c>
      <c r="S73" s="176" t="s">
        <v>151</v>
      </c>
      <c r="T73" s="177" t="s">
        <v>152</v>
      </c>
      <c r="U73" s="161">
        <v>0.76</v>
      </c>
      <c r="V73" s="161">
        <f>ROUND(E73*U73,2)</f>
        <v>16.87</v>
      </c>
      <c r="W73" s="161"/>
      <c r="X73" s="161" t="s">
        <v>153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154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51" t="s">
        <v>266</v>
      </c>
      <c r="D74" s="252"/>
      <c r="E74" s="252"/>
      <c r="F74" s="252"/>
      <c r="G74" s="252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0"/>
      <c r="Z74" s="150"/>
      <c r="AA74" s="150"/>
      <c r="AB74" s="150"/>
      <c r="AC74" s="150"/>
      <c r="AD74" s="150"/>
      <c r="AE74" s="150"/>
      <c r="AF74" s="150"/>
      <c r="AG74" s="150" t="s">
        <v>156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4" t="s">
        <v>145</v>
      </c>
      <c r="B75" s="165" t="s">
        <v>86</v>
      </c>
      <c r="C75" s="187" t="s">
        <v>87</v>
      </c>
      <c r="D75" s="166"/>
      <c r="E75" s="167"/>
      <c r="F75" s="168"/>
      <c r="G75" s="168">
        <f>SUMIF(AG76:AG78,"&lt;&gt;NOR",G76:G78)</f>
        <v>0</v>
      </c>
      <c r="H75" s="168"/>
      <c r="I75" s="168">
        <f>SUM(I76:I78)</f>
        <v>0</v>
      </c>
      <c r="J75" s="168"/>
      <c r="K75" s="168">
        <f>SUM(K76:K78)</f>
        <v>0</v>
      </c>
      <c r="L75" s="168"/>
      <c r="M75" s="168">
        <f>SUM(M76:M78)</f>
        <v>0</v>
      </c>
      <c r="N75" s="167"/>
      <c r="O75" s="167">
        <f>SUM(O76:O78)</f>
        <v>0</v>
      </c>
      <c r="P75" s="167"/>
      <c r="Q75" s="167">
        <f>SUM(Q76:Q78)</f>
        <v>0</v>
      </c>
      <c r="R75" s="168"/>
      <c r="S75" s="168"/>
      <c r="T75" s="169"/>
      <c r="U75" s="163"/>
      <c r="V75" s="163">
        <f>SUM(V76:V78)</f>
        <v>55.91</v>
      </c>
      <c r="W75" s="163"/>
      <c r="X75" s="163"/>
      <c r="AG75" t="s">
        <v>146</v>
      </c>
    </row>
    <row r="76" spans="1:60" outlineLevel="1" x14ac:dyDescent="0.2">
      <c r="A76" s="178">
        <v>41</v>
      </c>
      <c r="B76" s="179" t="s">
        <v>267</v>
      </c>
      <c r="C76" s="189" t="s">
        <v>268</v>
      </c>
      <c r="D76" s="180" t="s">
        <v>269</v>
      </c>
      <c r="E76" s="181">
        <v>5.7805099999999996</v>
      </c>
      <c r="F76" s="182"/>
      <c r="G76" s="183">
        <f>ROUND(E76*F76,2)</f>
        <v>0</v>
      </c>
      <c r="H76" s="182"/>
      <c r="I76" s="183">
        <f>ROUND(E76*H76,2)</f>
        <v>0</v>
      </c>
      <c r="J76" s="182"/>
      <c r="K76" s="183">
        <f>ROUND(E76*J76,2)</f>
        <v>0</v>
      </c>
      <c r="L76" s="183">
        <v>21</v>
      </c>
      <c r="M76" s="183">
        <f>G76*(1+L76/100)</f>
        <v>0</v>
      </c>
      <c r="N76" s="181">
        <v>0</v>
      </c>
      <c r="O76" s="181">
        <f>ROUND(E76*N76,2)</f>
        <v>0</v>
      </c>
      <c r="P76" s="181">
        <v>0</v>
      </c>
      <c r="Q76" s="181">
        <f>ROUND(E76*P76,2)</f>
        <v>0</v>
      </c>
      <c r="R76" s="183" t="s">
        <v>240</v>
      </c>
      <c r="S76" s="183" t="s">
        <v>151</v>
      </c>
      <c r="T76" s="184" t="s">
        <v>152</v>
      </c>
      <c r="U76" s="161">
        <v>7.3479999999999999</v>
      </c>
      <c r="V76" s="161">
        <f>ROUND(E76*U76,2)</f>
        <v>42.48</v>
      </c>
      <c r="W76" s="161"/>
      <c r="X76" s="161" t="s">
        <v>153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154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1">
        <v>42</v>
      </c>
      <c r="B77" s="172" t="s">
        <v>270</v>
      </c>
      <c r="C77" s="188" t="s">
        <v>271</v>
      </c>
      <c r="D77" s="173" t="s">
        <v>269</v>
      </c>
      <c r="E77" s="174">
        <v>43.760599999999997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6" t="s">
        <v>189</v>
      </c>
      <c r="S77" s="176" t="s">
        <v>151</v>
      </c>
      <c r="T77" s="177" t="s">
        <v>152</v>
      </c>
      <c r="U77" s="161">
        <v>0.307</v>
      </c>
      <c r="V77" s="161">
        <f>ROUND(E77*U77,2)</f>
        <v>13.43</v>
      </c>
      <c r="W77" s="161"/>
      <c r="X77" s="161" t="s">
        <v>272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273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57"/>
      <c r="B78" s="158"/>
      <c r="C78" s="251" t="s">
        <v>274</v>
      </c>
      <c r="D78" s="252"/>
      <c r="E78" s="252"/>
      <c r="F78" s="252"/>
      <c r="G78" s="252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0"/>
      <c r="Z78" s="150"/>
      <c r="AA78" s="150"/>
      <c r="AB78" s="150"/>
      <c r="AC78" s="150"/>
      <c r="AD78" s="150"/>
      <c r="AE78" s="150"/>
      <c r="AF78" s="150"/>
      <c r="AG78" s="150" t="s">
        <v>156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5" t="str">
        <f>C78</f>
        <v>přesun hmot pro budovy občanské výstavby (JKSO 801), budovy pro bydlení (JKSO 803) budovy pro výrobu a služby (JKSO 812) s nosnou svislou konstrukcí zděnou z cihel nebo tvárnic nebo kovovou</v>
      </c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64" t="s">
        <v>145</v>
      </c>
      <c r="B79" s="165" t="s">
        <v>88</v>
      </c>
      <c r="C79" s="187" t="s">
        <v>89</v>
      </c>
      <c r="D79" s="166"/>
      <c r="E79" s="167"/>
      <c r="F79" s="168"/>
      <c r="G79" s="168">
        <f>SUMIF(AG80:AG87,"&lt;&gt;NOR",G80:G87)</f>
        <v>0</v>
      </c>
      <c r="H79" s="168"/>
      <c r="I79" s="168">
        <f>SUM(I80:I87)</f>
        <v>0</v>
      </c>
      <c r="J79" s="168"/>
      <c r="K79" s="168">
        <f>SUM(K80:K87)</f>
        <v>0</v>
      </c>
      <c r="L79" s="168"/>
      <c r="M79" s="168">
        <f>SUM(M80:M87)</f>
        <v>0</v>
      </c>
      <c r="N79" s="167"/>
      <c r="O79" s="167">
        <f>SUM(O80:O87)</f>
        <v>0.28000000000000003</v>
      </c>
      <c r="P79" s="167"/>
      <c r="Q79" s="167">
        <f>SUM(Q80:Q87)</f>
        <v>0</v>
      </c>
      <c r="R79" s="168"/>
      <c r="S79" s="168"/>
      <c r="T79" s="169"/>
      <c r="U79" s="163"/>
      <c r="V79" s="163">
        <f>SUM(V80:V87)</f>
        <v>36.659999999999997</v>
      </c>
      <c r="W79" s="163"/>
      <c r="X79" s="163"/>
      <c r="AG79" t="s">
        <v>146</v>
      </c>
    </row>
    <row r="80" spans="1:60" ht="33.75" outlineLevel="1" x14ac:dyDescent="0.2">
      <c r="A80" s="178">
        <v>43</v>
      </c>
      <c r="B80" s="179" t="s">
        <v>275</v>
      </c>
      <c r="C80" s="189" t="s">
        <v>276</v>
      </c>
      <c r="D80" s="180" t="s">
        <v>173</v>
      </c>
      <c r="E80" s="181">
        <v>22.89</v>
      </c>
      <c r="F80" s="182"/>
      <c r="G80" s="183">
        <f t="shared" ref="G80:G86" si="0">ROUND(E80*F80,2)</f>
        <v>0</v>
      </c>
      <c r="H80" s="182"/>
      <c r="I80" s="183">
        <f t="shared" ref="I80:I86" si="1">ROUND(E80*H80,2)</f>
        <v>0</v>
      </c>
      <c r="J80" s="182"/>
      <c r="K80" s="183">
        <f t="shared" ref="K80:K86" si="2">ROUND(E80*J80,2)</f>
        <v>0</v>
      </c>
      <c r="L80" s="183">
        <v>21</v>
      </c>
      <c r="M80" s="183">
        <f t="shared" ref="M80:M86" si="3">G80*(1+L80/100)</f>
        <v>0</v>
      </c>
      <c r="N80" s="181">
        <v>1.7000000000000001E-4</v>
      </c>
      <c r="O80" s="181">
        <f t="shared" ref="O80:O86" si="4">ROUND(E80*N80,2)</f>
        <v>0</v>
      </c>
      <c r="P80" s="181">
        <v>0</v>
      </c>
      <c r="Q80" s="181">
        <f t="shared" ref="Q80:Q86" si="5">ROUND(E80*P80,2)</f>
        <v>0</v>
      </c>
      <c r="R80" s="183" t="s">
        <v>277</v>
      </c>
      <c r="S80" s="183" t="s">
        <v>151</v>
      </c>
      <c r="T80" s="184" t="s">
        <v>152</v>
      </c>
      <c r="U80" s="161">
        <v>4.9000000000000002E-2</v>
      </c>
      <c r="V80" s="161">
        <f t="shared" ref="V80:V86" si="6">ROUND(E80*U80,2)</f>
        <v>1.1200000000000001</v>
      </c>
      <c r="W80" s="161"/>
      <c r="X80" s="161" t="s">
        <v>153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154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8">
        <v>44</v>
      </c>
      <c r="B81" s="179" t="s">
        <v>278</v>
      </c>
      <c r="C81" s="189" t="s">
        <v>279</v>
      </c>
      <c r="D81" s="180" t="s">
        <v>173</v>
      </c>
      <c r="E81" s="181">
        <v>22.89</v>
      </c>
      <c r="F81" s="182"/>
      <c r="G81" s="183">
        <f t="shared" si="0"/>
        <v>0</v>
      </c>
      <c r="H81" s="182"/>
      <c r="I81" s="183">
        <f t="shared" si="1"/>
        <v>0</v>
      </c>
      <c r="J81" s="182"/>
      <c r="K81" s="183">
        <f t="shared" si="2"/>
        <v>0</v>
      </c>
      <c r="L81" s="183">
        <v>21</v>
      </c>
      <c r="M81" s="183">
        <f t="shared" si="3"/>
        <v>0</v>
      </c>
      <c r="N81" s="181">
        <v>5.9800000000000001E-3</v>
      </c>
      <c r="O81" s="181">
        <f t="shared" si="4"/>
        <v>0.14000000000000001</v>
      </c>
      <c r="P81" s="181">
        <v>0</v>
      </c>
      <c r="Q81" s="181">
        <f t="shared" si="5"/>
        <v>0</v>
      </c>
      <c r="R81" s="183" t="s">
        <v>277</v>
      </c>
      <c r="S81" s="183" t="s">
        <v>151</v>
      </c>
      <c r="T81" s="184" t="s">
        <v>152</v>
      </c>
      <c r="U81" s="161">
        <v>0.26600000000000001</v>
      </c>
      <c r="V81" s="161">
        <f t="shared" si="6"/>
        <v>6.09</v>
      </c>
      <c r="W81" s="161"/>
      <c r="X81" s="161" t="s">
        <v>153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154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78">
        <v>45</v>
      </c>
      <c r="B82" s="179" t="s">
        <v>280</v>
      </c>
      <c r="C82" s="189" t="s">
        <v>281</v>
      </c>
      <c r="D82" s="180" t="s">
        <v>173</v>
      </c>
      <c r="E82" s="181">
        <v>40.29477</v>
      </c>
      <c r="F82" s="182"/>
      <c r="G82" s="183">
        <f t="shared" si="0"/>
        <v>0</v>
      </c>
      <c r="H82" s="182"/>
      <c r="I82" s="183">
        <f t="shared" si="1"/>
        <v>0</v>
      </c>
      <c r="J82" s="182"/>
      <c r="K82" s="183">
        <f t="shared" si="2"/>
        <v>0</v>
      </c>
      <c r="L82" s="183">
        <v>21</v>
      </c>
      <c r="M82" s="183">
        <f t="shared" si="3"/>
        <v>0</v>
      </c>
      <c r="N82" s="181">
        <v>2.63E-3</v>
      </c>
      <c r="O82" s="181">
        <f t="shared" si="4"/>
        <v>0.11</v>
      </c>
      <c r="P82" s="181">
        <v>0</v>
      </c>
      <c r="Q82" s="181">
        <f t="shared" si="5"/>
        <v>0</v>
      </c>
      <c r="R82" s="183" t="s">
        <v>277</v>
      </c>
      <c r="S82" s="183" t="s">
        <v>151</v>
      </c>
      <c r="T82" s="184" t="s">
        <v>152</v>
      </c>
      <c r="U82" s="161">
        <v>0.38500000000000001</v>
      </c>
      <c r="V82" s="161">
        <f t="shared" si="6"/>
        <v>15.51</v>
      </c>
      <c r="W82" s="161"/>
      <c r="X82" s="161" t="s">
        <v>153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154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8">
        <v>46</v>
      </c>
      <c r="B83" s="179" t="s">
        <v>282</v>
      </c>
      <c r="C83" s="189" t="s">
        <v>283</v>
      </c>
      <c r="D83" s="180" t="s">
        <v>169</v>
      </c>
      <c r="E83" s="181">
        <v>33.646000000000001</v>
      </c>
      <c r="F83" s="182"/>
      <c r="G83" s="183">
        <f t="shared" si="0"/>
        <v>0</v>
      </c>
      <c r="H83" s="182"/>
      <c r="I83" s="183">
        <f t="shared" si="1"/>
        <v>0</v>
      </c>
      <c r="J83" s="182"/>
      <c r="K83" s="183">
        <f t="shared" si="2"/>
        <v>0</v>
      </c>
      <c r="L83" s="183">
        <v>21</v>
      </c>
      <c r="M83" s="183">
        <f t="shared" si="3"/>
        <v>0</v>
      </c>
      <c r="N83" s="181">
        <v>1.8000000000000001E-4</v>
      </c>
      <c r="O83" s="181">
        <f t="shared" si="4"/>
        <v>0.01</v>
      </c>
      <c r="P83" s="181">
        <v>0</v>
      </c>
      <c r="Q83" s="181">
        <f t="shared" si="5"/>
        <v>0</v>
      </c>
      <c r="R83" s="183" t="s">
        <v>277</v>
      </c>
      <c r="S83" s="183" t="s">
        <v>151</v>
      </c>
      <c r="T83" s="184" t="s">
        <v>152</v>
      </c>
      <c r="U83" s="161">
        <v>0.1</v>
      </c>
      <c r="V83" s="161">
        <f t="shared" si="6"/>
        <v>3.36</v>
      </c>
      <c r="W83" s="161"/>
      <c r="X83" s="161" t="s">
        <v>153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154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8">
        <v>47</v>
      </c>
      <c r="B84" s="179" t="s">
        <v>284</v>
      </c>
      <c r="C84" s="189" t="s">
        <v>285</v>
      </c>
      <c r="D84" s="180" t="s">
        <v>173</v>
      </c>
      <c r="E84" s="181">
        <v>66.150000000000006</v>
      </c>
      <c r="F84" s="182"/>
      <c r="G84" s="183">
        <f t="shared" si="0"/>
        <v>0</v>
      </c>
      <c r="H84" s="182"/>
      <c r="I84" s="183">
        <f t="shared" si="1"/>
        <v>0</v>
      </c>
      <c r="J84" s="182"/>
      <c r="K84" s="183">
        <f t="shared" si="2"/>
        <v>0</v>
      </c>
      <c r="L84" s="183">
        <v>21</v>
      </c>
      <c r="M84" s="183">
        <f t="shared" si="3"/>
        <v>0</v>
      </c>
      <c r="N84" s="181">
        <v>1.7000000000000001E-4</v>
      </c>
      <c r="O84" s="181">
        <f t="shared" si="4"/>
        <v>0.01</v>
      </c>
      <c r="P84" s="181">
        <v>0</v>
      </c>
      <c r="Q84" s="181">
        <f t="shared" si="5"/>
        <v>0</v>
      </c>
      <c r="R84" s="183" t="s">
        <v>277</v>
      </c>
      <c r="S84" s="183" t="s">
        <v>151</v>
      </c>
      <c r="T84" s="184" t="s">
        <v>152</v>
      </c>
      <c r="U84" s="161">
        <v>0.16</v>
      </c>
      <c r="V84" s="161">
        <f t="shared" si="6"/>
        <v>10.58</v>
      </c>
      <c r="W84" s="161"/>
      <c r="X84" s="161" t="s">
        <v>153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154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71">
        <v>48</v>
      </c>
      <c r="B85" s="172" t="s">
        <v>286</v>
      </c>
      <c r="C85" s="188" t="s">
        <v>287</v>
      </c>
      <c r="D85" s="173" t="s">
        <v>233</v>
      </c>
      <c r="E85" s="174">
        <v>1.2716700000000001</v>
      </c>
      <c r="F85" s="175"/>
      <c r="G85" s="176">
        <f t="shared" si="0"/>
        <v>0</v>
      </c>
      <c r="H85" s="175"/>
      <c r="I85" s="176">
        <f t="shared" si="1"/>
        <v>0</v>
      </c>
      <c r="J85" s="175"/>
      <c r="K85" s="176">
        <f t="shared" si="2"/>
        <v>0</v>
      </c>
      <c r="L85" s="176">
        <v>21</v>
      </c>
      <c r="M85" s="176">
        <f t="shared" si="3"/>
        <v>0</v>
      </c>
      <c r="N85" s="174">
        <v>8.9999999999999993E-3</v>
      </c>
      <c r="O85" s="174">
        <f t="shared" si="4"/>
        <v>0.01</v>
      </c>
      <c r="P85" s="174">
        <v>0</v>
      </c>
      <c r="Q85" s="174">
        <f t="shared" si="5"/>
        <v>0</v>
      </c>
      <c r="R85" s="176" t="s">
        <v>177</v>
      </c>
      <c r="S85" s="176" t="s">
        <v>151</v>
      </c>
      <c r="T85" s="177" t="s">
        <v>152</v>
      </c>
      <c r="U85" s="161">
        <v>0</v>
      </c>
      <c r="V85" s="161">
        <f t="shared" si="6"/>
        <v>0</v>
      </c>
      <c r="W85" s="161"/>
      <c r="X85" s="161" t="s">
        <v>178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179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>
        <v>49</v>
      </c>
      <c r="B86" s="158" t="s">
        <v>288</v>
      </c>
      <c r="C86" s="190" t="s">
        <v>289</v>
      </c>
      <c r="D86" s="159" t="s">
        <v>0</v>
      </c>
      <c r="E86" s="186"/>
      <c r="F86" s="162"/>
      <c r="G86" s="161">
        <f t="shared" si="0"/>
        <v>0</v>
      </c>
      <c r="H86" s="162"/>
      <c r="I86" s="161">
        <f t="shared" si="1"/>
        <v>0</v>
      </c>
      <c r="J86" s="162"/>
      <c r="K86" s="161">
        <f t="shared" si="2"/>
        <v>0</v>
      </c>
      <c r="L86" s="161">
        <v>21</v>
      </c>
      <c r="M86" s="161">
        <f t="shared" si="3"/>
        <v>0</v>
      </c>
      <c r="N86" s="160">
        <v>0</v>
      </c>
      <c r="O86" s="160">
        <f t="shared" si="4"/>
        <v>0</v>
      </c>
      <c r="P86" s="160">
        <v>0</v>
      </c>
      <c r="Q86" s="160">
        <f t="shared" si="5"/>
        <v>0</v>
      </c>
      <c r="R86" s="161" t="s">
        <v>277</v>
      </c>
      <c r="S86" s="161" t="s">
        <v>151</v>
      </c>
      <c r="T86" s="161" t="s">
        <v>152</v>
      </c>
      <c r="U86" s="161">
        <v>0</v>
      </c>
      <c r="V86" s="161">
        <f t="shared" si="6"/>
        <v>0</v>
      </c>
      <c r="W86" s="161"/>
      <c r="X86" s="161" t="s">
        <v>272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273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53" t="s">
        <v>290</v>
      </c>
      <c r="D87" s="254"/>
      <c r="E87" s="254"/>
      <c r="F87" s="254"/>
      <c r="G87" s="254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50"/>
      <c r="Z87" s="150"/>
      <c r="AA87" s="150"/>
      <c r="AB87" s="150"/>
      <c r="AC87" s="150"/>
      <c r="AD87" s="150"/>
      <c r="AE87" s="150"/>
      <c r="AF87" s="150"/>
      <c r="AG87" s="150" t="s">
        <v>156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64" t="s">
        <v>145</v>
      </c>
      <c r="B88" s="165" t="s">
        <v>90</v>
      </c>
      <c r="C88" s="187" t="s">
        <v>91</v>
      </c>
      <c r="D88" s="166"/>
      <c r="E88" s="167"/>
      <c r="F88" s="168"/>
      <c r="G88" s="168">
        <f>SUMIF(AG89:AG96,"&lt;&gt;NOR",G89:G96)</f>
        <v>0</v>
      </c>
      <c r="H88" s="168"/>
      <c r="I88" s="168">
        <f>SUM(I89:I96)</f>
        <v>0</v>
      </c>
      <c r="J88" s="168"/>
      <c r="K88" s="168">
        <f>SUM(K89:K96)</f>
        <v>0</v>
      </c>
      <c r="L88" s="168"/>
      <c r="M88" s="168">
        <f>SUM(M89:M96)</f>
        <v>0</v>
      </c>
      <c r="N88" s="167"/>
      <c r="O88" s="167">
        <f>SUM(O89:O96)</f>
        <v>0.02</v>
      </c>
      <c r="P88" s="167"/>
      <c r="Q88" s="167">
        <f>SUM(Q89:Q96)</f>
        <v>0.03</v>
      </c>
      <c r="R88" s="168"/>
      <c r="S88" s="168"/>
      <c r="T88" s="169"/>
      <c r="U88" s="163"/>
      <c r="V88" s="163">
        <f>SUM(V89:V96)</f>
        <v>15.809999999999999</v>
      </c>
      <c r="W88" s="163"/>
      <c r="X88" s="163"/>
      <c r="AG88" t="s">
        <v>146</v>
      </c>
    </row>
    <row r="89" spans="1:60" outlineLevel="1" x14ac:dyDescent="0.2">
      <c r="A89" s="171">
        <v>50</v>
      </c>
      <c r="B89" s="172" t="s">
        <v>291</v>
      </c>
      <c r="C89" s="188" t="s">
        <v>292</v>
      </c>
      <c r="D89" s="173" t="s">
        <v>169</v>
      </c>
      <c r="E89" s="174">
        <v>15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</v>
      </c>
      <c r="O89" s="174">
        <f>ROUND(E89*N89,2)</f>
        <v>0</v>
      </c>
      <c r="P89" s="174">
        <v>1.98E-3</v>
      </c>
      <c r="Q89" s="174">
        <f>ROUND(E89*P89,2)</f>
        <v>0.03</v>
      </c>
      <c r="R89" s="176" t="s">
        <v>293</v>
      </c>
      <c r="S89" s="176" t="s">
        <v>151</v>
      </c>
      <c r="T89" s="177" t="s">
        <v>152</v>
      </c>
      <c r="U89" s="161">
        <v>8.3000000000000004E-2</v>
      </c>
      <c r="V89" s="161">
        <f>ROUND(E89*U89,2)</f>
        <v>1.25</v>
      </c>
      <c r="W89" s="161"/>
      <c r="X89" s="161" t="s">
        <v>153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154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51" t="s">
        <v>294</v>
      </c>
      <c r="D90" s="252"/>
      <c r="E90" s="252"/>
      <c r="F90" s="252"/>
      <c r="G90" s="252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50"/>
      <c r="Z90" s="150"/>
      <c r="AA90" s="150"/>
      <c r="AB90" s="150"/>
      <c r="AC90" s="150"/>
      <c r="AD90" s="150"/>
      <c r="AE90" s="150"/>
      <c r="AF90" s="150"/>
      <c r="AG90" s="150" t="s">
        <v>156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1">
        <v>51</v>
      </c>
      <c r="B91" s="172" t="s">
        <v>295</v>
      </c>
      <c r="C91" s="188" t="s">
        <v>296</v>
      </c>
      <c r="D91" s="173" t="s">
        <v>169</v>
      </c>
      <c r="E91" s="174">
        <v>14.5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6.9999999999999999E-4</v>
      </c>
      <c r="O91" s="174">
        <f>ROUND(E91*N91,2)</f>
        <v>0.01</v>
      </c>
      <c r="P91" s="174">
        <v>0</v>
      </c>
      <c r="Q91" s="174">
        <f>ROUND(E91*P91,2)</f>
        <v>0</v>
      </c>
      <c r="R91" s="176" t="s">
        <v>293</v>
      </c>
      <c r="S91" s="176" t="s">
        <v>151</v>
      </c>
      <c r="T91" s="177" t="s">
        <v>152</v>
      </c>
      <c r="U91" s="161">
        <v>0.45200000000000001</v>
      </c>
      <c r="V91" s="161">
        <f>ROUND(E91*U91,2)</f>
        <v>6.55</v>
      </c>
      <c r="W91" s="161"/>
      <c r="X91" s="161" t="s">
        <v>153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154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51" t="s">
        <v>297</v>
      </c>
      <c r="D92" s="252"/>
      <c r="E92" s="252"/>
      <c r="F92" s="252"/>
      <c r="G92" s="252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50"/>
      <c r="Z92" s="150"/>
      <c r="AA92" s="150"/>
      <c r="AB92" s="150"/>
      <c r="AC92" s="150"/>
      <c r="AD92" s="150"/>
      <c r="AE92" s="150"/>
      <c r="AF92" s="150"/>
      <c r="AG92" s="150" t="s">
        <v>156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1">
        <v>52</v>
      </c>
      <c r="B93" s="172" t="s">
        <v>298</v>
      </c>
      <c r="C93" s="188" t="s">
        <v>299</v>
      </c>
      <c r="D93" s="173" t="s">
        <v>169</v>
      </c>
      <c r="E93" s="174">
        <v>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1.5200000000000001E-3</v>
      </c>
      <c r="O93" s="174">
        <f>ROUND(E93*N93,2)</f>
        <v>0.01</v>
      </c>
      <c r="P93" s="174">
        <v>0</v>
      </c>
      <c r="Q93" s="174">
        <f>ROUND(E93*P93,2)</f>
        <v>0</v>
      </c>
      <c r="R93" s="176" t="s">
        <v>293</v>
      </c>
      <c r="S93" s="176" t="s">
        <v>151</v>
      </c>
      <c r="T93" s="177" t="s">
        <v>152</v>
      </c>
      <c r="U93" s="161">
        <v>1.173</v>
      </c>
      <c r="V93" s="161">
        <f>ROUND(E93*U93,2)</f>
        <v>5.87</v>
      </c>
      <c r="W93" s="161"/>
      <c r="X93" s="161" t="s">
        <v>153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154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51" t="s">
        <v>297</v>
      </c>
      <c r="D94" s="252"/>
      <c r="E94" s="252"/>
      <c r="F94" s="252"/>
      <c r="G94" s="252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50"/>
      <c r="Z94" s="150"/>
      <c r="AA94" s="150"/>
      <c r="AB94" s="150"/>
      <c r="AC94" s="150"/>
      <c r="AD94" s="150"/>
      <c r="AE94" s="150"/>
      <c r="AF94" s="150"/>
      <c r="AG94" s="150" t="s">
        <v>156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8">
        <v>53</v>
      </c>
      <c r="B95" s="179" t="s">
        <v>300</v>
      </c>
      <c r="C95" s="189" t="s">
        <v>301</v>
      </c>
      <c r="D95" s="180" t="s">
        <v>233</v>
      </c>
      <c r="E95" s="181">
        <v>6</v>
      </c>
      <c r="F95" s="182"/>
      <c r="G95" s="183">
        <f>ROUND(E95*F95,2)</f>
        <v>0</v>
      </c>
      <c r="H95" s="182"/>
      <c r="I95" s="183">
        <f>ROUND(E95*H95,2)</f>
        <v>0</v>
      </c>
      <c r="J95" s="182"/>
      <c r="K95" s="183">
        <f>ROUND(E95*J95,2)</f>
        <v>0</v>
      </c>
      <c r="L95" s="183">
        <v>21</v>
      </c>
      <c r="M95" s="183">
        <f>G95*(1+L95/100)</f>
        <v>0</v>
      </c>
      <c r="N95" s="181">
        <v>7.2000000000000005E-4</v>
      </c>
      <c r="O95" s="181">
        <f>ROUND(E95*N95,2)</f>
        <v>0</v>
      </c>
      <c r="P95" s="181">
        <v>0</v>
      </c>
      <c r="Q95" s="181">
        <f>ROUND(E95*P95,2)</f>
        <v>0</v>
      </c>
      <c r="R95" s="183" t="s">
        <v>293</v>
      </c>
      <c r="S95" s="183" t="s">
        <v>151</v>
      </c>
      <c r="T95" s="184" t="s">
        <v>152</v>
      </c>
      <c r="U95" s="161">
        <v>0.2</v>
      </c>
      <c r="V95" s="161">
        <f>ROUND(E95*U95,2)</f>
        <v>1.2</v>
      </c>
      <c r="W95" s="161"/>
      <c r="X95" s="161" t="s">
        <v>153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154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8">
        <v>54</v>
      </c>
      <c r="B96" s="179" t="s">
        <v>302</v>
      </c>
      <c r="C96" s="189" t="s">
        <v>303</v>
      </c>
      <c r="D96" s="180" t="s">
        <v>169</v>
      </c>
      <c r="E96" s="181">
        <v>19.5</v>
      </c>
      <c r="F96" s="182"/>
      <c r="G96" s="183">
        <f>ROUND(E96*F96,2)</f>
        <v>0</v>
      </c>
      <c r="H96" s="182"/>
      <c r="I96" s="183">
        <f>ROUND(E96*H96,2)</f>
        <v>0</v>
      </c>
      <c r="J96" s="182"/>
      <c r="K96" s="183">
        <f>ROUND(E96*J96,2)</f>
        <v>0</v>
      </c>
      <c r="L96" s="183">
        <v>21</v>
      </c>
      <c r="M96" s="183">
        <f>G96*(1+L96/100)</f>
        <v>0</v>
      </c>
      <c r="N96" s="181">
        <v>0</v>
      </c>
      <c r="O96" s="181">
        <f>ROUND(E96*N96,2)</f>
        <v>0</v>
      </c>
      <c r="P96" s="181">
        <v>0</v>
      </c>
      <c r="Q96" s="181">
        <f>ROUND(E96*P96,2)</f>
        <v>0</v>
      </c>
      <c r="R96" s="183" t="s">
        <v>293</v>
      </c>
      <c r="S96" s="183" t="s">
        <v>151</v>
      </c>
      <c r="T96" s="184" t="s">
        <v>152</v>
      </c>
      <c r="U96" s="161">
        <v>4.8000000000000001E-2</v>
      </c>
      <c r="V96" s="161">
        <f>ROUND(E96*U96,2)</f>
        <v>0.94</v>
      </c>
      <c r="W96" s="161"/>
      <c r="X96" s="161" t="s">
        <v>153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154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">
      <c r="A97" s="164" t="s">
        <v>145</v>
      </c>
      <c r="B97" s="165" t="s">
        <v>92</v>
      </c>
      <c r="C97" s="187" t="s">
        <v>93</v>
      </c>
      <c r="D97" s="166"/>
      <c r="E97" s="167"/>
      <c r="F97" s="168"/>
      <c r="G97" s="168">
        <f>SUMIF(AG98:AG107,"&lt;&gt;NOR",G98:G107)</f>
        <v>0</v>
      </c>
      <c r="H97" s="168"/>
      <c r="I97" s="168">
        <f>SUM(I98:I107)</f>
        <v>0</v>
      </c>
      <c r="J97" s="168"/>
      <c r="K97" s="168">
        <f>SUM(K98:K107)</f>
        <v>0</v>
      </c>
      <c r="L97" s="168"/>
      <c r="M97" s="168">
        <f>SUM(M98:M107)</f>
        <v>0</v>
      </c>
      <c r="N97" s="167"/>
      <c r="O97" s="167">
        <f>SUM(O98:O107)</f>
        <v>0.23</v>
      </c>
      <c r="P97" s="167"/>
      <c r="Q97" s="167">
        <f>SUM(Q98:Q107)</f>
        <v>0.01</v>
      </c>
      <c r="R97" s="168"/>
      <c r="S97" s="168"/>
      <c r="T97" s="169"/>
      <c r="U97" s="163"/>
      <c r="V97" s="163">
        <f>SUM(V98:V107)</f>
        <v>41.819999999999993</v>
      </c>
      <c r="W97" s="163"/>
      <c r="X97" s="163"/>
      <c r="AG97" t="s">
        <v>146</v>
      </c>
    </row>
    <row r="98" spans="1:60" outlineLevel="1" x14ac:dyDescent="0.2">
      <c r="A98" s="178">
        <v>55</v>
      </c>
      <c r="B98" s="179" t="s">
        <v>304</v>
      </c>
      <c r="C98" s="189" t="s">
        <v>305</v>
      </c>
      <c r="D98" s="180" t="s">
        <v>169</v>
      </c>
      <c r="E98" s="181">
        <v>45</v>
      </c>
      <c r="F98" s="182"/>
      <c r="G98" s="183">
        <f>ROUND(E98*F98,2)</f>
        <v>0</v>
      </c>
      <c r="H98" s="182"/>
      <c r="I98" s="183">
        <f>ROUND(E98*H98,2)</f>
        <v>0</v>
      </c>
      <c r="J98" s="182"/>
      <c r="K98" s="183">
        <f>ROUND(E98*J98,2)</f>
        <v>0</v>
      </c>
      <c r="L98" s="183">
        <v>21</v>
      </c>
      <c r="M98" s="183">
        <f>G98*(1+L98/100)</f>
        <v>0</v>
      </c>
      <c r="N98" s="181">
        <v>0</v>
      </c>
      <c r="O98" s="181">
        <f>ROUND(E98*N98,2)</f>
        <v>0</v>
      </c>
      <c r="P98" s="181">
        <v>2.7999999999999998E-4</v>
      </c>
      <c r="Q98" s="181">
        <f>ROUND(E98*P98,2)</f>
        <v>0.01</v>
      </c>
      <c r="R98" s="183" t="s">
        <v>293</v>
      </c>
      <c r="S98" s="183" t="s">
        <v>151</v>
      </c>
      <c r="T98" s="184" t="s">
        <v>152</v>
      </c>
      <c r="U98" s="161">
        <v>5.1999999999999998E-2</v>
      </c>
      <c r="V98" s="161">
        <f>ROUND(E98*U98,2)</f>
        <v>2.34</v>
      </c>
      <c r="W98" s="161"/>
      <c r="X98" s="161" t="s">
        <v>153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154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171">
        <v>56</v>
      </c>
      <c r="B99" s="172" t="s">
        <v>306</v>
      </c>
      <c r="C99" s="188" t="s">
        <v>307</v>
      </c>
      <c r="D99" s="173" t="s">
        <v>169</v>
      </c>
      <c r="E99" s="174">
        <v>25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3.9899999999999996E-3</v>
      </c>
      <c r="O99" s="174">
        <f>ROUND(E99*N99,2)</f>
        <v>0.1</v>
      </c>
      <c r="P99" s="174">
        <v>0</v>
      </c>
      <c r="Q99" s="174">
        <f>ROUND(E99*P99,2)</f>
        <v>0</v>
      </c>
      <c r="R99" s="176" t="s">
        <v>293</v>
      </c>
      <c r="S99" s="176" t="s">
        <v>151</v>
      </c>
      <c r="T99" s="177" t="s">
        <v>152</v>
      </c>
      <c r="U99" s="161">
        <v>0.54290000000000005</v>
      </c>
      <c r="V99" s="161">
        <f>ROUND(E99*U99,2)</f>
        <v>13.57</v>
      </c>
      <c r="W99" s="161"/>
      <c r="X99" s="161" t="s">
        <v>153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154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251" t="s">
        <v>308</v>
      </c>
      <c r="D100" s="252"/>
      <c r="E100" s="252"/>
      <c r="F100" s="252"/>
      <c r="G100" s="252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156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1">
        <v>57</v>
      </c>
      <c r="B101" s="172" t="s">
        <v>309</v>
      </c>
      <c r="C101" s="188" t="s">
        <v>310</v>
      </c>
      <c r="D101" s="173" t="s">
        <v>169</v>
      </c>
      <c r="E101" s="174">
        <v>25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5.1799999999999997E-3</v>
      </c>
      <c r="O101" s="174">
        <f>ROUND(E101*N101,2)</f>
        <v>0.13</v>
      </c>
      <c r="P101" s="174">
        <v>0</v>
      </c>
      <c r="Q101" s="174">
        <f>ROUND(E101*P101,2)</f>
        <v>0</v>
      </c>
      <c r="R101" s="176" t="s">
        <v>293</v>
      </c>
      <c r="S101" s="176" t="s">
        <v>151</v>
      </c>
      <c r="T101" s="177" t="s">
        <v>152</v>
      </c>
      <c r="U101" s="161">
        <v>0.63429999999999997</v>
      </c>
      <c r="V101" s="161">
        <f>ROUND(E101*U101,2)</f>
        <v>15.86</v>
      </c>
      <c r="W101" s="161"/>
      <c r="X101" s="161" t="s">
        <v>153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154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51" t="s">
        <v>308</v>
      </c>
      <c r="D102" s="252"/>
      <c r="E102" s="252"/>
      <c r="F102" s="252"/>
      <c r="G102" s="252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156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8">
        <v>58</v>
      </c>
      <c r="B103" s="179" t="s">
        <v>311</v>
      </c>
      <c r="C103" s="189" t="s">
        <v>312</v>
      </c>
      <c r="D103" s="180" t="s">
        <v>233</v>
      </c>
      <c r="E103" s="181">
        <v>20</v>
      </c>
      <c r="F103" s="182"/>
      <c r="G103" s="183">
        <f>ROUND(E103*F103,2)</f>
        <v>0</v>
      </c>
      <c r="H103" s="182"/>
      <c r="I103" s="183">
        <f>ROUND(E103*H103,2)</f>
        <v>0</v>
      </c>
      <c r="J103" s="182"/>
      <c r="K103" s="183">
        <f>ROUND(E103*J103,2)</f>
        <v>0</v>
      </c>
      <c r="L103" s="183">
        <v>21</v>
      </c>
      <c r="M103" s="183">
        <f>G103*(1+L103/100)</f>
        <v>0</v>
      </c>
      <c r="N103" s="181">
        <v>0</v>
      </c>
      <c r="O103" s="181">
        <f>ROUND(E103*N103,2)</f>
        <v>0</v>
      </c>
      <c r="P103" s="181">
        <v>0</v>
      </c>
      <c r="Q103" s="181">
        <f>ROUND(E103*P103,2)</f>
        <v>0</v>
      </c>
      <c r="R103" s="183" t="s">
        <v>293</v>
      </c>
      <c r="S103" s="183" t="s">
        <v>151</v>
      </c>
      <c r="T103" s="184" t="s">
        <v>152</v>
      </c>
      <c r="U103" s="161">
        <v>0.42499999999999999</v>
      </c>
      <c r="V103" s="161">
        <f>ROUND(E103*U103,2)</f>
        <v>8.5</v>
      </c>
      <c r="W103" s="161"/>
      <c r="X103" s="161" t="s">
        <v>153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154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8">
        <v>59</v>
      </c>
      <c r="B104" s="179" t="s">
        <v>313</v>
      </c>
      <c r="C104" s="189" t="s">
        <v>314</v>
      </c>
      <c r="D104" s="180" t="s">
        <v>169</v>
      </c>
      <c r="E104" s="181">
        <v>50</v>
      </c>
      <c r="F104" s="182"/>
      <c r="G104" s="183">
        <f>ROUND(E104*F104,2)</f>
        <v>0</v>
      </c>
      <c r="H104" s="182"/>
      <c r="I104" s="183">
        <f>ROUND(E104*H104,2)</f>
        <v>0</v>
      </c>
      <c r="J104" s="182"/>
      <c r="K104" s="183">
        <f>ROUND(E104*J104,2)</f>
        <v>0</v>
      </c>
      <c r="L104" s="183">
        <v>21</v>
      </c>
      <c r="M104" s="183">
        <f>G104*(1+L104/100)</f>
        <v>0</v>
      </c>
      <c r="N104" s="181">
        <v>0</v>
      </c>
      <c r="O104" s="181">
        <f>ROUND(E104*N104,2)</f>
        <v>0</v>
      </c>
      <c r="P104" s="181">
        <v>0</v>
      </c>
      <c r="Q104" s="181">
        <f>ROUND(E104*P104,2)</f>
        <v>0</v>
      </c>
      <c r="R104" s="183" t="s">
        <v>293</v>
      </c>
      <c r="S104" s="183" t="s">
        <v>151</v>
      </c>
      <c r="T104" s="184" t="s">
        <v>152</v>
      </c>
      <c r="U104" s="161">
        <v>3.1E-2</v>
      </c>
      <c r="V104" s="161">
        <f>ROUND(E104*U104,2)</f>
        <v>1.55</v>
      </c>
      <c r="W104" s="161"/>
      <c r="X104" s="161" t="s">
        <v>153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154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1">
        <v>60</v>
      </c>
      <c r="B105" s="172" t="s">
        <v>315</v>
      </c>
      <c r="C105" s="188" t="s">
        <v>316</v>
      </c>
      <c r="D105" s="173" t="s">
        <v>233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2.7E-4</v>
      </c>
      <c r="O105" s="174">
        <f>ROUND(E105*N105,2)</f>
        <v>0</v>
      </c>
      <c r="P105" s="174">
        <v>0</v>
      </c>
      <c r="Q105" s="174">
        <f>ROUND(E105*P105,2)</f>
        <v>0</v>
      </c>
      <c r="R105" s="176" t="s">
        <v>177</v>
      </c>
      <c r="S105" s="176" t="s">
        <v>151</v>
      </c>
      <c r="T105" s="177" t="s">
        <v>152</v>
      </c>
      <c r="U105" s="161">
        <v>0</v>
      </c>
      <c r="V105" s="161">
        <f>ROUND(E105*U105,2)</f>
        <v>0</v>
      </c>
      <c r="W105" s="161"/>
      <c r="X105" s="161" t="s">
        <v>178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179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>
        <v>61</v>
      </c>
      <c r="B106" s="158" t="s">
        <v>317</v>
      </c>
      <c r="C106" s="190" t="s">
        <v>318</v>
      </c>
      <c r="D106" s="159" t="s">
        <v>0</v>
      </c>
      <c r="E106" s="186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21</v>
      </c>
      <c r="M106" s="161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1" t="s">
        <v>293</v>
      </c>
      <c r="S106" s="161" t="s">
        <v>151</v>
      </c>
      <c r="T106" s="161" t="s">
        <v>152</v>
      </c>
      <c r="U106" s="161">
        <v>0</v>
      </c>
      <c r="V106" s="161">
        <f>ROUND(E106*U106,2)</f>
        <v>0</v>
      </c>
      <c r="W106" s="161"/>
      <c r="X106" s="161" t="s">
        <v>272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273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53" t="s">
        <v>319</v>
      </c>
      <c r="D107" s="254"/>
      <c r="E107" s="254"/>
      <c r="F107" s="254"/>
      <c r="G107" s="254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156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164" t="s">
        <v>145</v>
      </c>
      <c r="B108" s="165" t="s">
        <v>94</v>
      </c>
      <c r="C108" s="187" t="s">
        <v>95</v>
      </c>
      <c r="D108" s="166"/>
      <c r="E108" s="167"/>
      <c r="F108" s="168"/>
      <c r="G108" s="168">
        <f>SUMIF(AG109:AG113,"&lt;&gt;NOR",G109:G113)</f>
        <v>0</v>
      </c>
      <c r="H108" s="168"/>
      <c r="I108" s="168">
        <f>SUM(I109:I113)</f>
        <v>0</v>
      </c>
      <c r="J108" s="168"/>
      <c r="K108" s="168">
        <f>SUM(K109:K113)</f>
        <v>0</v>
      </c>
      <c r="L108" s="168"/>
      <c r="M108" s="168">
        <f>SUM(M109:M113)</f>
        <v>0</v>
      </c>
      <c r="N108" s="167"/>
      <c r="O108" s="167">
        <f>SUM(O109:O113)</f>
        <v>0.01</v>
      </c>
      <c r="P108" s="167"/>
      <c r="Q108" s="167">
        <f>SUM(Q109:Q113)</f>
        <v>0.01</v>
      </c>
      <c r="R108" s="168"/>
      <c r="S108" s="168"/>
      <c r="T108" s="169"/>
      <c r="U108" s="163"/>
      <c r="V108" s="163">
        <f>SUM(V109:V113)</f>
        <v>6.33</v>
      </c>
      <c r="W108" s="163"/>
      <c r="X108" s="163"/>
      <c r="AG108" t="s">
        <v>146</v>
      </c>
    </row>
    <row r="109" spans="1:60" outlineLevel="1" x14ac:dyDescent="0.2">
      <c r="A109" s="178">
        <v>62</v>
      </c>
      <c r="B109" s="179" t="s">
        <v>320</v>
      </c>
      <c r="C109" s="189" t="s">
        <v>321</v>
      </c>
      <c r="D109" s="180" t="s">
        <v>322</v>
      </c>
      <c r="E109" s="181">
        <v>5</v>
      </c>
      <c r="F109" s="182"/>
      <c r="G109" s="183">
        <f>ROUND(E109*F109,2)</f>
        <v>0</v>
      </c>
      <c r="H109" s="182"/>
      <c r="I109" s="183">
        <f>ROUND(E109*H109,2)</f>
        <v>0</v>
      </c>
      <c r="J109" s="182"/>
      <c r="K109" s="183">
        <f>ROUND(E109*J109,2)</f>
        <v>0</v>
      </c>
      <c r="L109" s="183">
        <v>21</v>
      </c>
      <c r="M109" s="183">
        <f>G109*(1+L109/100)</f>
        <v>0</v>
      </c>
      <c r="N109" s="181">
        <v>0</v>
      </c>
      <c r="O109" s="181">
        <f>ROUND(E109*N109,2)</f>
        <v>0</v>
      </c>
      <c r="P109" s="181">
        <v>1.56E-3</v>
      </c>
      <c r="Q109" s="181">
        <f>ROUND(E109*P109,2)</f>
        <v>0.01</v>
      </c>
      <c r="R109" s="183" t="s">
        <v>293</v>
      </c>
      <c r="S109" s="183" t="s">
        <v>151</v>
      </c>
      <c r="T109" s="184" t="s">
        <v>152</v>
      </c>
      <c r="U109" s="161">
        <v>0.217</v>
      </c>
      <c r="V109" s="161">
        <f>ROUND(E109*U109,2)</f>
        <v>1.0900000000000001</v>
      </c>
      <c r="W109" s="161"/>
      <c r="X109" s="161" t="s">
        <v>153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154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8">
        <v>63</v>
      </c>
      <c r="B110" s="179" t="s">
        <v>323</v>
      </c>
      <c r="C110" s="189" t="s">
        <v>324</v>
      </c>
      <c r="D110" s="180" t="s">
        <v>233</v>
      </c>
      <c r="E110" s="181">
        <v>8</v>
      </c>
      <c r="F110" s="182"/>
      <c r="G110" s="183">
        <f>ROUND(E110*F110,2)</f>
        <v>0</v>
      </c>
      <c r="H110" s="182"/>
      <c r="I110" s="183">
        <f>ROUND(E110*H110,2)</f>
        <v>0</v>
      </c>
      <c r="J110" s="182"/>
      <c r="K110" s="183">
        <f>ROUND(E110*J110,2)</f>
        <v>0</v>
      </c>
      <c r="L110" s="183">
        <v>21</v>
      </c>
      <c r="M110" s="183">
        <f>G110*(1+L110/100)</f>
        <v>0</v>
      </c>
      <c r="N110" s="181">
        <v>1.2999999999999999E-4</v>
      </c>
      <c r="O110" s="181">
        <f>ROUND(E110*N110,2)</f>
        <v>0</v>
      </c>
      <c r="P110" s="181">
        <v>0</v>
      </c>
      <c r="Q110" s="181">
        <f>ROUND(E110*P110,2)</f>
        <v>0</v>
      </c>
      <c r="R110" s="183" t="s">
        <v>293</v>
      </c>
      <c r="S110" s="183" t="s">
        <v>151</v>
      </c>
      <c r="T110" s="184" t="s">
        <v>152</v>
      </c>
      <c r="U110" s="161">
        <v>0.65500000000000003</v>
      </c>
      <c r="V110" s="161">
        <f>ROUND(E110*U110,2)</f>
        <v>5.24</v>
      </c>
      <c r="W110" s="161"/>
      <c r="X110" s="161" t="s">
        <v>153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154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78">
        <v>64</v>
      </c>
      <c r="B111" s="179" t="s">
        <v>325</v>
      </c>
      <c r="C111" s="189" t="s">
        <v>326</v>
      </c>
      <c r="D111" s="180" t="s">
        <v>233</v>
      </c>
      <c r="E111" s="181">
        <v>8</v>
      </c>
      <c r="F111" s="182"/>
      <c r="G111" s="183">
        <f>ROUND(E111*F111,2)</f>
        <v>0</v>
      </c>
      <c r="H111" s="182"/>
      <c r="I111" s="183">
        <f>ROUND(E111*H111,2)</f>
        <v>0</v>
      </c>
      <c r="J111" s="182"/>
      <c r="K111" s="183">
        <f>ROUND(E111*J111,2)</f>
        <v>0</v>
      </c>
      <c r="L111" s="183">
        <v>21</v>
      </c>
      <c r="M111" s="183">
        <f>G111*(1+L111/100)</f>
        <v>0</v>
      </c>
      <c r="N111" s="181">
        <v>1E-3</v>
      </c>
      <c r="O111" s="181">
        <f>ROUND(E111*N111,2)</f>
        <v>0.01</v>
      </c>
      <c r="P111" s="181">
        <v>0</v>
      </c>
      <c r="Q111" s="181">
        <f>ROUND(E111*P111,2)</f>
        <v>0</v>
      </c>
      <c r="R111" s="183" t="s">
        <v>177</v>
      </c>
      <c r="S111" s="183" t="s">
        <v>151</v>
      </c>
      <c r="T111" s="184" t="s">
        <v>152</v>
      </c>
      <c r="U111" s="161">
        <v>0</v>
      </c>
      <c r="V111" s="161">
        <f>ROUND(E111*U111,2)</f>
        <v>0</v>
      </c>
      <c r="W111" s="161"/>
      <c r="X111" s="161" t="s">
        <v>178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179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8">
        <v>65</v>
      </c>
      <c r="B112" s="179" t="s">
        <v>327</v>
      </c>
      <c r="C112" s="189" t="s">
        <v>328</v>
      </c>
      <c r="D112" s="180" t="s">
        <v>233</v>
      </c>
      <c r="E112" s="181">
        <v>8</v>
      </c>
      <c r="F112" s="182"/>
      <c r="G112" s="183">
        <f>ROUND(E112*F112,2)</f>
        <v>0</v>
      </c>
      <c r="H112" s="182"/>
      <c r="I112" s="183">
        <f>ROUND(E112*H112,2)</f>
        <v>0</v>
      </c>
      <c r="J112" s="182"/>
      <c r="K112" s="183">
        <f>ROUND(E112*J112,2)</f>
        <v>0</v>
      </c>
      <c r="L112" s="183">
        <v>21</v>
      </c>
      <c r="M112" s="183">
        <f>G112*(1+L112/100)</f>
        <v>0</v>
      </c>
      <c r="N112" s="181">
        <v>0</v>
      </c>
      <c r="O112" s="181">
        <f>ROUND(E112*N112,2)</f>
        <v>0</v>
      </c>
      <c r="P112" s="181">
        <v>0</v>
      </c>
      <c r="Q112" s="181">
        <f>ROUND(E112*P112,2)</f>
        <v>0</v>
      </c>
      <c r="R112" s="183" t="s">
        <v>177</v>
      </c>
      <c r="S112" s="183" t="s">
        <v>151</v>
      </c>
      <c r="T112" s="184" t="s">
        <v>152</v>
      </c>
      <c r="U112" s="161">
        <v>0</v>
      </c>
      <c r="V112" s="161">
        <f>ROUND(E112*U112,2)</f>
        <v>0</v>
      </c>
      <c r="W112" s="161"/>
      <c r="X112" s="161" t="s">
        <v>178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179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8">
        <v>66</v>
      </c>
      <c r="B113" s="179" t="s">
        <v>329</v>
      </c>
      <c r="C113" s="189" t="s">
        <v>330</v>
      </c>
      <c r="D113" s="180" t="s">
        <v>233</v>
      </c>
      <c r="E113" s="181">
        <v>8</v>
      </c>
      <c r="F113" s="182"/>
      <c r="G113" s="183">
        <f>ROUND(E113*F113,2)</f>
        <v>0</v>
      </c>
      <c r="H113" s="182"/>
      <c r="I113" s="183">
        <f>ROUND(E113*H113,2)</f>
        <v>0</v>
      </c>
      <c r="J113" s="182"/>
      <c r="K113" s="183">
        <f>ROUND(E113*J113,2)</f>
        <v>0</v>
      </c>
      <c r="L113" s="183">
        <v>21</v>
      </c>
      <c r="M113" s="183">
        <f>G113*(1+L113/100)</f>
        <v>0</v>
      </c>
      <c r="N113" s="181">
        <v>0</v>
      </c>
      <c r="O113" s="181">
        <f>ROUND(E113*N113,2)</f>
        <v>0</v>
      </c>
      <c r="P113" s="181">
        <v>0</v>
      </c>
      <c r="Q113" s="181">
        <f>ROUND(E113*P113,2)</f>
        <v>0</v>
      </c>
      <c r="R113" s="183" t="s">
        <v>177</v>
      </c>
      <c r="S113" s="183" t="s">
        <v>151</v>
      </c>
      <c r="T113" s="184" t="s">
        <v>152</v>
      </c>
      <c r="U113" s="161">
        <v>0</v>
      </c>
      <c r="V113" s="161">
        <f>ROUND(E113*U113,2)</f>
        <v>0</v>
      </c>
      <c r="W113" s="161"/>
      <c r="X113" s="161" t="s">
        <v>178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179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4" t="s">
        <v>145</v>
      </c>
      <c r="B114" s="165" t="s">
        <v>96</v>
      </c>
      <c r="C114" s="187" t="s">
        <v>97</v>
      </c>
      <c r="D114" s="166"/>
      <c r="E114" s="167"/>
      <c r="F114" s="168"/>
      <c r="G114" s="168">
        <f>SUMIF(AG115:AG116,"&lt;&gt;NOR",G115:G116)</f>
        <v>0</v>
      </c>
      <c r="H114" s="168"/>
      <c r="I114" s="168">
        <f>SUM(I115:I116)</f>
        <v>0</v>
      </c>
      <c r="J114" s="168"/>
      <c r="K114" s="168">
        <f>SUM(K115:K116)</f>
        <v>0</v>
      </c>
      <c r="L114" s="168"/>
      <c r="M114" s="168">
        <f>SUM(M115:M116)</f>
        <v>0</v>
      </c>
      <c r="N114" s="167"/>
      <c r="O114" s="167">
        <f>SUM(O115:O116)</f>
        <v>0.64</v>
      </c>
      <c r="P114" s="167"/>
      <c r="Q114" s="167">
        <f>SUM(Q115:Q116)</f>
        <v>0</v>
      </c>
      <c r="R114" s="168"/>
      <c r="S114" s="168"/>
      <c r="T114" s="169"/>
      <c r="U114" s="163"/>
      <c r="V114" s="163">
        <f>SUM(V115:V116)</f>
        <v>5.29</v>
      </c>
      <c r="W114" s="163"/>
      <c r="X114" s="163"/>
      <c r="AG114" t="s">
        <v>146</v>
      </c>
    </row>
    <row r="115" spans="1:60" ht="22.5" outlineLevel="1" x14ac:dyDescent="0.2">
      <c r="A115" s="171">
        <v>67</v>
      </c>
      <c r="B115" s="172" t="s">
        <v>331</v>
      </c>
      <c r="C115" s="188" t="s">
        <v>332</v>
      </c>
      <c r="D115" s="173" t="s">
        <v>173</v>
      </c>
      <c r="E115" s="174">
        <v>20.149999999999999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3.1899999999999998E-2</v>
      </c>
      <c r="O115" s="174">
        <f>ROUND(E115*N115,2)</f>
        <v>0.64</v>
      </c>
      <c r="P115" s="174">
        <v>0</v>
      </c>
      <c r="Q115" s="174">
        <f>ROUND(E115*P115,2)</f>
        <v>0</v>
      </c>
      <c r="R115" s="176" t="s">
        <v>333</v>
      </c>
      <c r="S115" s="176" t="s">
        <v>151</v>
      </c>
      <c r="T115" s="177" t="s">
        <v>152</v>
      </c>
      <c r="U115" s="161">
        <v>0.2626</v>
      </c>
      <c r="V115" s="161">
        <f>ROUND(E115*U115,2)</f>
        <v>5.29</v>
      </c>
      <c r="W115" s="161"/>
      <c r="X115" s="161" t="s">
        <v>153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154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251" t="s">
        <v>334</v>
      </c>
      <c r="D116" s="252"/>
      <c r="E116" s="252"/>
      <c r="F116" s="252"/>
      <c r="G116" s="252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156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">
      <c r="A117" s="164" t="s">
        <v>145</v>
      </c>
      <c r="B117" s="165" t="s">
        <v>98</v>
      </c>
      <c r="C117" s="187" t="s">
        <v>99</v>
      </c>
      <c r="D117" s="166"/>
      <c r="E117" s="167"/>
      <c r="F117" s="168"/>
      <c r="G117" s="168">
        <f>SUMIF(AG118:AG123,"&lt;&gt;NOR",G118:G123)</f>
        <v>0</v>
      </c>
      <c r="H117" s="168"/>
      <c r="I117" s="168">
        <f>SUM(I118:I123)</f>
        <v>0</v>
      </c>
      <c r="J117" s="168"/>
      <c r="K117" s="168">
        <f>SUM(K118:K123)</f>
        <v>0</v>
      </c>
      <c r="L117" s="168"/>
      <c r="M117" s="168">
        <f>SUM(M118:M123)</f>
        <v>0</v>
      </c>
      <c r="N117" s="167"/>
      <c r="O117" s="167">
        <f>SUM(O118:O123)</f>
        <v>0.1</v>
      </c>
      <c r="P117" s="167"/>
      <c r="Q117" s="167">
        <f>SUM(Q118:Q123)</f>
        <v>0.03</v>
      </c>
      <c r="R117" s="168"/>
      <c r="S117" s="168"/>
      <c r="T117" s="169"/>
      <c r="U117" s="163"/>
      <c r="V117" s="163">
        <f>SUM(V118:V123)</f>
        <v>25.7</v>
      </c>
      <c r="W117" s="163"/>
      <c r="X117" s="163"/>
      <c r="AG117" t="s">
        <v>146</v>
      </c>
    </row>
    <row r="118" spans="1:60" outlineLevel="1" x14ac:dyDescent="0.2">
      <c r="A118" s="171">
        <v>68</v>
      </c>
      <c r="B118" s="172" t="s">
        <v>335</v>
      </c>
      <c r="C118" s="188" t="s">
        <v>336</v>
      </c>
      <c r="D118" s="173" t="s">
        <v>169</v>
      </c>
      <c r="E118" s="174">
        <v>21.6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2.8400000000000001E-3</v>
      </c>
      <c r="O118" s="174">
        <f>ROUND(E118*N118,2)</f>
        <v>0.06</v>
      </c>
      <c r="P118" s="174">
        <v>0</v>
      </c>
      <c r="Q118" s="174">
        <f>ROUND(E118*P118,2)</f>
        <v>0</v>
      </c>
      <c r="R118" s="176" t="s">
        <v>337</v>
      </c>
      <c r="S118" s="176" t="s">
        <v>151</v>
      </c>
      <c r="T118" s="177" t="s">
        <v>152</v>
      </c>
      <c r="U118" s="161">
        <v>0.81764999999999999</v>
      </c>
      <c r="V118" s="161">
        <f>ROUND(E118*U118,2)</f>
        <v>17.66</v>
      </c>
      <c r="W118" s="161"/>
      <c r="X118" s="161" t="s">
        <v>153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154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51" t="s">
        <v>338</v>
      </c>
      <c r="D119" s="252"/>
      <c r="E119" s="252"/>
      <c r="F119" s="252"/>
      <c r="G119" s="252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156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8">
        <v>69</v>
      </c>
      <c r="B120" s="179" t="s">
        <v>339</v>
      </c>
      <c r="C120" s="189" t="s">
        <v>340</v>
      </c>
      <c r="D120" s="180" t="s">
        <v>169</v>
      </c>
      <c r="E120" s="181">
        <v>21.6</v>
      </c>
      <c r="F120" s="182"/>
      <c r="G120" s="183">
        <f>ROUND(E120*F120,2)</f>
        <v>0</v>
      </c>
      <c r="H120" s="182"/>
      <c r="I120" s="183">
        <f>ROUND(E120*H120,2)</f>
        <v>0</v>
      </c>
      <c r="J120" s="182"/>
      <c r="K120" s="183">
        <f>ROUND(E120*J120,2)</f>
        <v>0</v>
      </c>
      <c r="L120" s="183">
        <v>21</v>
      </c>
      <c r="M120" s="183">
        <f>G120*(1+L120/100)</f>
        <v>0</v>
      </c>
      <c r="N120" s="181">
        <v>0</v>
      </c>
      <c r="O120" s="181">
        <f>ROUND(E120*N120,2)</f>
        <v>0</v>
      </c>
      <c r="P120" s="181">
        <v>1.3500000000000001E-3</v>
      </c>
      <c r="Q120" s="181">
        <f>ROUND(E120*P120,2)</f>
        <v>0.03</v>
      </c>
      <c r="R120" s="183" t="s">
        <v>337</v>
      </c>
      <c r="S120" s="183" t="s">
        <v>151</v>
      </c>
      <c r="T120" s="184" t="s">
        <v>152</v>
      </c>
      <c r="U120" s="161">
        <v>9.1999999999999998E-2</v>
      </c>
      <c r="V120" s="161">
        <f>ROUND(E120*U120,2)</f>
        <v>1.99</v>
      </c>
      <c r="W120" s="161"/>
      <c r="X120" s="161" t="s">
        <v>153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154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1">
        <v>70</v>
      </c>
      <c r="B121" s="172" t="s">
        <v>341</v>
      </c>
      <c r="C121" s="188" t="s">
        <v>342</v>
      </c>
      <c r="D121" s="173" t="s">
        <v>169</v>
      </c>
      <c r="E121" s="174">
        <v>15.5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2.3900000000000002E-3</v>
      </c>
      <c r="O121" s="174">
        <f>ROUND(E121*N121,2)</f>
        <v>0.04</v>
      </c>
      <c r="P121" s="174">
        <v>0</v>
      </c>
      <c r="Q121" s="174">
        <f>ROUND(E121*P121,2)</f>
        <v>0</v>
      </c>
      <c r="R121" s="176"/>
      <c r="S121" s="176" t="s">
        <v>201</v>
      </c>
      <c r="T121" s="177" t="s">
        <v>152</v>
      </c>
      <c r="U121" s="161">
        <v>0.39</v>
      </c>
      <c r="V121" s="161">
        <f>ROUND(E121*U121,2)</f>
        <v>6.05</v>
      </c>
      <c r="W121" s="161"/>
      <c r="X121" s="161" t="s">
        <v>153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154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>
        <v>71</v>
      </c>
      <c r="B122" s="158" t="s">
        <v>343</v>
      </c>
      <c r="C122" s="190" t="s">
        <v>344</v>
      </c>
      <c r="D122" s="159" t="s">
        <v>0</v>
      </c>
      <c r="E122" s="186"/>
      <c r="F122" s="162"/>
      <c r="G122" s="161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21</v>
      </c>
      <c r="M122" s="161">
        <f>G122*(1+L122/100)</f>
        <v>0</v>
      </c>
      <c r="N122" s="160">
        <v>0</v>
      </c>
      <c r="O122" s="160">
        <f>ROUND(E122*N122,2)</f>
        <v>0</v>
      </c>
      <c r="P122" s="160">
        <v>0</v>
      </c>
      <c r="Q122" s="160">
        <f>ROUND(E122*P122,2)</f>
        <v>0</v>
      </c>
      <c r="R122" s="161" t="s">
        <v>337</v>
      </c>
      <c r="S122" s="161" t="s">
        <v>151</v>
      </c>
      <c r="T122" s="161" t="s">
        <v>152</v>
      </c>
      <c r="U122" s="161">
        <v>0</v>
      </c>
      <c r="V122" s="161">
        <f>ROUND(E122*U122,2)</f>
        <v>0</v>
      </c>
      <c r="W122" s="161"/>
      <c r="X122" s="161" t="s">
        <v>272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273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53" t="s">
        <v>345</v>
      </c>
      <c r="D123" s="254"/>
      <c r="E123" s="254"/>
      <c r="F123" s="254"/>
      <c r="G123" s="254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156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64" t="s">
        <v>145</v>
      </c>
      <c r="B124" s="165" t="s">
        <v>100</v>
      </c>
      <c r="C124" s="187" t="s">
        <v>101</v>
      </c>
      <c r="D124" s="166"/>
      <c r="E124" s="167"/>
      <c r="F124" s="168"/>
      <c r="G124" s="168">
        <f>SUMIF(AG125:AG134,"&lt;&gt;NOR",G125:G134)</f>
        <v>0</v>
      </c>
      <c r="H124" s="168"/>
      <c r="I124" s="168">
        <f>SUM(I125:I134)</f>
        <v>0</v>
      </c>
      <c r="J124" s="168"/>
      <c r="K124" s="168">
        <f>SUM(K125:K134)</f>
        <v>0</v>
      </c>
      <c r="L124" s="168"/>
      <c r="M124" s="168">
        <f>SUM(M125:M134)</f>
        <v>0</v>
      </c>
      <c r="N124" s="167"/>
      <c r="O124" s="167">
        <f>SUM(O125:O134)</f>
        <v>0.59000000000000008</v>
      </c>
      <c r="P124" s="167"/>
      <c r="Q124" s="167">
        <f>SUM(Q125:Q134)</f>
        <v>0</v>
      </c>
      <c r="R124" s="168"/>
      <c r="S124" s="168"/>
      <c r="T124" s="169"/>
      <c r="U124" s="163"/>
      <c r="V124" s="163">
        <f>SUM(V125:V134)</f>
        <v>66.850000000000009</v>
      </c>
      <c r="W124" s="163"/>
      <c r="X124" s="163"/>
      <c r="AG124" t="s">
        <v>146</v>
      </c>
    </row>
    <row r="125" spans="1:60" ht="22.5" outlineLevel="1" x14ac:dyDescent="0.2">
      <c r="A125" s="178">
        <v>72</v>
      </c>
      <c r="B125" s="179" t="s">
        <v>346</v>
      </c>
      <c r="C125" s="189" t="s">
        <v>347</v>
      </c>
      <c r="D125" s="180" t="s">
        <v>233</v>
      </c>
      <c r="E125" s="181">
        <v>8</v>
      </c>
      <c r="F125" s="182"/>
      <c r="G125" s="183">
        <f t="shared" ref="G125:G133" si="7">ROUND(E125*F125,2)</f>
        <v>0</v>
      </c>
      <c r="H125" s="182"/>
      <c r="I125" s="183">
        <f t="shared" ref="I125:I133" si="8">ROUND(E125*H125,2)</f>
        <v>0</v>
      </c>
      <c r="J125" s="182"/>
      <c r="K125" s="183">
        <f t="shared" ref="K125:K133" si="9">ROUND(E125*J125,2)</f>
        <v>0</v>
      </c>
      <c r="L125" s="183">
        <v>21</v>
      </c>
      <c r="M125" s="183">
        <f t="shared" ref="M125:M133" si="10">G125*(1+L125/100)</f>
        <v>0</v>
      </c>
      <c r="N125" s="181">
        <v>8.9999999999999998E-4</v>
      </c>
      <c r="O125" s="181">
        <f t="shared" ref="O125:O133" si="11">ROUND(E125*N125,2)</f>
        <v>0.01</v>
      </c>
      <c r="P125" s="181">
        <v>0</v>
      </c>
      <c r="Q125" s="181">
        <f t="shared" ref="Q125:Q133" si="12">ROUND(E125*P125,2)</f>
        <v>0</v>
      </c>
      <c r="R125" s="183" t="s">
        <v>348</v>
      </c>
      <c r="S125" s="183" t="s">
        <v>151</v>
      </c>
      <c r="T125" s="184" t="s">
        <v>152</v>
      </c>
      <c r="U125" s="161">
        <v>2.29</v>
      </c>
      <c r="V125" s="161">
        <f t="shared" ref="V125:V133" si="13">ROUND(E125*U125,2)</f>
        <v>18.32</v>
      </c>
      <c r="W125" s="161"/>
      <c r="X125" s="161" t="s">
        <v>153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154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78">
        <v>73</v>
      </c>
      <c r="B126" s="179" t="s">
        <v>349</v>
      </c>
      <c r="C126" s="189" t="s">
        <v>350</v>
      </c>
      <c r="D126" s="180" t="s">
        <v>233</v>
      </c>
      <c r="E126" s="181">
        <v>8</v>
      </c>
      <c r="F126" s="182"/>
      <c r="G126" s="183">
        <f t="shared" si="7"/>
        <v>0</v>
      </c>
      <c r="H126" s="182"/>
      <c r="I126" s="183">
        <f t="shared" si="8"/>
        <v>0</v>
      </c>
      <c r="J126" s="182"/>
      <c r="K126" s="183">
        <f t="shared" si="9"/>
        <v>0</v>
      </c>
      <c r="L126" s="183">
        <v>21</v>
      </c>
      <c r="M126" s="183">
        <f t="shared" si="10"/>
        <v>0</v>
      </c>
      <c r="N126" s="181">
        <v>1.65E-3</v>
      </c>
      <c r="O126" s="181">
        <f t="shared" si="11"/>
        <v>0.01</v>
      </c>
      <c r="P126" s="181">
        <v>0</v>
      </c>
      <c r="Q126" s="181">
        <f t="shared" si="12"/>
        <v>0</v>
      </c>
      <c r="R126" s="183" t="s">
        <v>348</v>
      </c>
      <c r="S126" s="183" t="s">
        <v>151</v>
      </c>
      <c r="T126" s="184" t="s">
        <v>152</v>
      </c>
      <c r="U126" s="161">
        <v>3.05</v>
      </c>
      <c r="V126" s="161">
        <f t="shared" si="13"/>
        <v>24.4</v>
      </c>
      <c r="W126" s="161"/>
      <c r="X126" s="161" t="s">
        <v>153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154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78">
        <v>74</v>
      </c>
      <c r="B127" s="179" t="s">
        <v>351</v>
      </c>
      <c r="C127" s="189" t="s">
        <v>352</v>
      </c>
      <c r="D127" s="180" t="s">
        <v>233</v>
      </c>
      <c r="E127" s="181">
        <v>8</v>
      </c>
      <c r="F127" s="182"/>
      <c r="G127" s="183">
        <f t="shared" si="7"/>
        <v>0</v>
      </c>
      <c r="H127" s="182"/>
      <c r="I127" s="183">
        <f t="shared" si="8"/>
        <v>0</v>
      </c>
      <c r="J127" s="182"/>
      <c r="K127" s="183">
        <f t="shared" si="9"/>
        <v>0</v>
      </c>
      <c r="L127" s="183">
        <v>21</v>
      </c>
      <c r="M127" s="183">
        <f t="shared" si="10"/>
        <v>0</v>
      </c>
      <c r="N127" s="181">
        <v>1.0000000000000001E-5</v>
      </c>
      <c r="O127" s="181">
        <f t="shared" si="11"/>
        <v>0</v>
      </c>
      <c r="P127" s="181">
        <v>0</v>
      </c>
      <c r="Q127" s="181">
        <f t="shared" si="12"/>
        <v>0</v>
      </c>
      <c r="R127" s="183" t="s">
        <v>348</v>
      </c>
      <c r="S127" s="183" t="s">
        <v>151</v>
      </c>
      <c r="T127" s="184" t="s">
        <v>152</v>
      </c>
      <c r="U127" s="161">
        <v>0.40488000000000002</v>
      </c>
      <c r="V127" s="161">
        <f t="shared" si="13"/>
        <v>3.24</v>
      </c>
      <c r="W127" s="161"/>
      <c r="X127" s="161" t="s">
        <v>153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154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78">
        <v>75</v>
      </c>
      <c r="B128" s="179" t="s">
        <v>353</v>
      </c>
      <c r="C128" s="189" t="s">
        <v>354</v>
      </c>
      <c r="D128" s="180" t="s">
        <v>233</v>
      </c>
      <c r="E128" s="181">
        <v>8</v>
      </c>
      <c r="F128" s="182"/>
      <c r="G128" s="183">
        <f t="shared" si="7"/>
        <v>0</v>
      </c>
      <c r="H128" s="182"/>
      <c r="I128" s="183">
        <f t="shared" si="8"/>
        <v>0</v>
      </c>
      <c r="J128" s="182"/>
      <c r="K128" s="183">
        <f t="shared" si="9"/>
        <v>0</v>
      </c>
      <c r="L128" s="183">
        <v>21</v>
      </c>
      <c r="M128" s="183">
        <f t="shared" si="10"/>
        <v>0</v>
      </c>
      <c r="N128" s="181">
        <v>2.0000000000000002E-5</v>
      </c>
      <c r="O128" s="181">
        <f t="shared" si="11"/>
        <v>0</v>
      </c>
      <c r="P128" s="181">
        <v>0</v>
      </c>
      <c r="Q128" s="181">
        <f t="shared" si="12"/>
        <v>0</v>
      </c>
      <c r="R128" s="183" t="s">
        <v>348</v>
      </c>
      <c r="S128" s="183" t="s">
        <v>151</v>
      </c>
      <c r="T128" s="184" t="s">
        <v>152</v>
      </c>
      <c r="U128" s="161">
        <v>0.74034</v>
      </c>
      <c r="V128" s="161">
        <f t="shared" si="13"/>
        <v>5.92</v>
      </c>
      <c r="W128" s="161"/>
      <c r="X128" s="161" t="s">
        <v>153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154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8">
        <v>76</v>
      </c>
      <c r="B129" s="179" t="s">
        <v>355</v>
      </c>
      <c r="C129" s="189" t="s">
        <v>356</v>
      </c>
      <c r="D129" s="180" t="s">
        <v>169</v>
      </c>
      <c r="E129" s="181">
        <v>86.8</v>
      </c>
      <c r="F129" s="182"/>
      <c r="G129" s="183">
        <f t="shared" si="7"/>
        <v>0</v>
      </c>
      <c r="H129" s="182"/>
      <c r="I129" s="183">
        <f t="shared" si="8"/>
        <v>0</v>
      </c>
      <c r="J129" s="182"/>
      <c r="K129" s="183">
        <f t="shared" si="9"/>
        <v>0</v>
      </c>
      <c r="L129" s="183">
        <v>21</v>
      </c>
      <c r="M129" s="183">
        <f t="shared" si="10"/>
        <v>0</v>
      </c>
      <c r="N129" s="181">
        <v>1.8000000000000001E-4</v>
      </c>
      <c r="O129" s="181">
        <f t="shared" si="11"/>
        <v>0.02</v>
      </c>
      <c r="P129" s="181">
        <v>0</v>
      </c>
      <c r="Q129" s="181">
        <f t="shared" si="12"/>
        <v>0</v>
      </c>
      <c r="R129" s="183"/>
      <c r="S129" s="183" t="s">
        <v>201</v>
      </c>
      <c r="T129" s="184" t="s">
        <v>152</v>
      </c>
      <c r="U129" s="161">
        <v>0.17249999999999999</v>
      </c>
      <c r="V129" s="161">
        <f t="shared" si="13"/>
        <v>14.97</v>
      </c>
      <c r="W129" s="161"/>
      <c r="X129" s="161" t="s">
        <v>153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154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78">
        <v>77</v>
      </c>
      <c r="B130" s="179" t="s">
        <v>357</v>
      </c>
      <c r="C130" s="189" t="s">
        <v>358</v>
      </c>
      <c r="D130" s="180" t="s">
        <v>169</v>
      </c>
      <c r="E130" s="181">
        <v>21.6</v>
      </c>
      <c r="F130" s="182"/>
      <c r="G130" s="183">
        <f t="shared" si="7"/>
        <v>0</v>
      </c>
      <c r="H130" s="182"/>
      <c r="I130" s="183">
        <f t="shared" si="8"/>
        <v>0</v>
      </c>
      <c r="J130" s="182"/>
      <c r="K130" s="183">
        <f t="shared" si="9"/>
        <v>0</v>
      </c>
      <c r="L130" s="183">
        <v>21</v>
      </c>
      <c r="M130" s="183">
        <f t="shared" si="10"/>
        <v>0</v>
      </c>
      <c r="N130" s="181">
        <v>3.2499999999999999E-3</v>
      </c>
      <c r="O130" s="181">
        <f t="shared" si="11"/>
        <v>7.0000000000000007E-2</v>
      </c>
      <c r="P130" s="181">
        <v>0</v>
      </c>
      <c r="Q130" s="181">
        <f t="shared" si="12"/>
        <v>0</v>
      </c>
      <c r="R130" s="183" t="s">
        <v>177</v>
      </c>
      <c r="S130" s="183" t="s">
        <v>152</v>
      </c>
      <c r="T130" s="184" t="s">
        <v>152</v>
      </c>
      <c r="U130" s="161">
        <v>0</v>
      </c>
      <c r="V130" s="161">
        <f t="shared" si="13"/>
        <v>0</v>
      </c>
      <c r="W130" s="161"/>
      <c r="X130" s="161" t="s">
        <v>178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179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 x14ac:dyDescent="0.2">
      <c r="A131" s="178">
        <v>78</v>
      </c>
      <c r="B131" s="179" t="s">
        <v>359</v>
      </c>
      <c r="C131" s="189" t="s">
        <v>360</v>
      </c>
      <c r="D131" s="180" t="s">
        <v>233</v>
      </c>
      <c r="E131" s="181">
        <v>8</v>
      </c>
      <c r="F131" s="182"/>
      <c r="G131" s="183">
        <f t="shared" si="7"/>
        <v>0</v>
      </c>
      <c r="H131" s="182"/>
      <c r="I131" s="183">
        <f t="shared" si="8"/>
        <v>0</v>
      </c>
      <c r="J131" s="182"/>
      <c r="K131" s="183">
        <f t="shared" si="9"/>
        <v>0</v>
      </c>
      <c r="L131" s="183">
        <v>21</v>
      </c>
      <c r="M131" s="183">
        <f t="shared" si="10"/>
        <v>0</v>
      </c>
      <c r="N131" s="181">
        <v>1.3100000000000001E-2</v>
      </c>
      <c r="O131" s="181">
        <f t="shared" si="11"/>
        <v>0.1</v>
      </c>
      <c r="P131" s="181">
        <v>0</v>
      </c>
      <c r="Q131" s="181">
        <f t="shared" si="12"/>
        <v>0</v>
      </c>
      <c r="R131" s="183" t="s">
        <v>177</v>
      </c>
      <c r="S131" s="183" t="s">
        <v>151</v>
      </c>
      <c r="T131" s="184" t="s">
        <v>152</v>
      </c>
      <c r="U131" s="161">
        <v>0</v>
      </c>
      <c r="V131" s="161">
        <f t="shared" si="13"/>
        <v>0</v>
      </c>
      <c r="W131" s="161"/>
      <c r="X131" s="161" t="s">
        <v>178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179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2.5" outlineLevel="1" x14ac:dyDescent="0.2">
      <c r="A132" s="171">
        <v>79</v>
      </c>
      <c r="B132" s="172" t="s">
        <v>361</v>
      </c>
      <c r="C132" s="188" t="s">
        <v>362</v>
      </c>
      <c r="D132" s="173" t="s">
        <v>233</v>
      </c>
      <c r="E132" s="174">
        <v>8</v>
      </c>
      <c r="F132" s="175"/>
      <c r="G132" s="176">
        <f t="shared" si="7"/>
        <v>0</v>
      </c>
      <c r="H132" s="175"/>
      <c r="I132" s="176">
        <f t="shared" si="8"/>
        <v>0</v>
      </c>
      <c r="J132" s="175"/>
      <c r="K132" s="176">
        <f t="shared" si="9"/>
        <v>0</v>
      </c>
      <c r="L132" s="176">
        <v>21</v>
      </c>
      <c r="M132" s="176">
        <f t="shared" si="10"/>
        <v>0</v>
      </c>
      <c r="N132" s="174">
        <v>4.8000000000000001E-2</v>
      </c>
      <c r="O132" s="174">
        <f t="shared" si="11"/>
        <v>0.38</v>
      </c>
      <c r="P132" s="174">
        <v>0</v>
      </c>
      <c r="Q132" s="174">
        <f t="shared" si="12"/>
        <v>0</v>
      </c>
      <c r="R132" s="176" t="s">
        <v>177</v>
      </c>
      <c r="S132" s="176" t="s">
        <v>151</v>
      </c>
      <c r="T132" s="177" t="s">
        <v>223</v>
      </c>
      <c r="U132" s="161">
        <v>0</v>
      </c>
      <c r="V132" s="161">
        <f t="shared" si="13"/>
        <v>0</v>
      </c>
      <c r="W132" s="161"/>
      <c r="X132" s="161" t="s">
        <v>178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179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>
        <v>80</v>
      </c>
      <c r="B133" s="158" t="s">
        <v>363</v>
      </c>
      <c r="C133" s="190" t="s">
        <v>364</v>
      </c>
      <c r="D133" s="159" t="s">
        <v>0</v>
      </c>
      <c r="E133" s="186"/>
      <c r="F133" s="162"/>
      <c r="G133" s="161">
        <f t="shared" si="7"/>
        <v>0</v>
      </c>
      <c r="H133" s="162"/>
      <c r="I133" s="161">
        <f t="shared" si="8"/>
        <v>0</v>
      </c>
      <c r="J133" s="162"/>
      <c r="K133" s="161">
        <f t="shared" si="9"/>
        <v>0</v>
      </c>
      <c r="L133" s="161">
        <v>21</v>
      </c>
      <c r="M133" s="161">
        <f t="shared" si="10"/>
        <v>0</v>
      </c>
      <c r="N133" s="160">
        <v>0</v>
      </c>
      <c r="O133" s="160">
        <f t="shared" si="11"/>
        <v>0</v>
      </c>
      <c r="P133" s="160">
        <v>0</v>
      </c>
      <c r="Q133" s="160">
        <f t="shared" si="12"/>
        <v>0</v>
      </c>
      <c r="R133" s="161" t="s">
        <v>348</v>
      </c>
      <c r="S133" s="161" t="s">
        <v>151</v>
      </c>
      <c r="T133" s="161" t="s">
        <v>152</v>
      </c>
      <c r="U133" s="161">
        <v>0</v>
      </c>
      <c r="V133" s="161">
        <f t="shared" si="13"/>
        <v>0</v>
      </c>
      <c r="W133" s="161"/>
      <c r="X133" s="161" t="s">
        <v>272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273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3" t="s">
        <v>345</v>
      </c>
      <c r="D134" s="254"/>
      <c r="E134" s="254"/>
      <c r="F134" s="254"/>
      <c r="G134" s="254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156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x14ac:dyDescent="0.2">
      <c r="A135" s="164" t="s">
        <v>145</v>
      </c>
      <c r="B135" s="165" t="s">
        <v>102</v>
      </c>
      <c r="C135" s="187" t="s">
        <v>103</v>
      </c>
      <c r="D135" s="166"/>
      <c r="E135" s="167"/>
      <c r="F135" s="168"/>
      <c r="G135" s="168">
        <f>SUMIF(AG136:AG136,"&lt;&gt;NOR",G136:G136)</f>
        <v>0</v>
      </c>
      <c r="H135" s="168"/>
      <c r="I135" s="168">
        <f>SUM(I136:I136)</f>
        <v>0</v>
      </c>
      <c r="J135" s="168"/>
      <c r="K135" s="168">
        <f>SUM(K136:K136)</f>
        <v>0</v>
      </c>
      <c r="L135" s="168"/>
      <c r="M135" s="168">
        <f>SUM(M136:M136)</f>
        <v>0</v>
      </c>
      <c r="N135" s="167"/>
      <c r="O135" s="167">
        <f>SUM(O136:O136)</f>
        <v>0</v>
      </c>
      <c r="P135" s="167"/>
      <c r="Q135" s="167">
        <f>SUM(Q136:Q136)</f>
        <v>0</v>
      </c>
      <c r="R135" s="168"/>
      <c r="S135" s="168"/>
      <c r="T135" s="169"/>
      <c r="U135" s="163"/>
      <c r="V135" s="163">
        <f>SUM(V136:V136)</f>
        <v>0</v>
      </c>
      <c r="W135" s="163"/>
      <c r="X135" s="163"/>
      <c r="AG135" t="s">
        <v>146</v>
      </c>
    </row>
    <row r="136" spans="1:60" outlineLevel="1" x14ac:dyDescent="0.2">
      <c r="A136" s="178">
        <v>81</v>
      </c>
      <c r="B136" s="179" t="s">
        <v>365</v>
      </c>
      <c r="C136" s="189" t="s">
        <v>366</v>
      </c>
      <c r="D136" s="180" t="s">
        <v>222</v>
      </c>
      <c r="E136" s="181">
        <v>1</v>
      </c>
      <c r="F136" s="182"/>
      <c r="G136" s="183">
        <f>ROUND(E136*F136,2)</f>
        <v>0</v>
      </c>
      <c r="H136" s="182"/>
      <c r="I136" s="183">
        <f>ROUND(E136*H136,2)</f>
        <v>0</v>
      </c>
      <c r="J136" s="182"/>
      <c r="K136" s="183">
        <f>ROUND(E136*J136,2)</f>
        <v>0</v>
      </c>
      <c r="L136" s="183">
        <v>21</v>
      </c>
      <c r="M136" s="183">
        <f>G136*(1+L136/100)</f>
        <v>0</v>
      </c>
      <c r="N136" s="181">
        <v>0</v>
      </c>
      <c r="O136" s="181">
        <f>ROUND(E136*N136,2)</f>
        <v>0</v>
      </c>
      <c r="P136" s="181">
        <v>0</v>
      </c>
      <c r="Q136" s="181">
        <f>ROUND(E136*P136,2)</f>
        <v>0</v>
      </c>
      <c r="R136" s="183"/>
      <c r="S136" s="183" t="s">
        <v>201</v>
      </c>
      <c r="T136" s="184" t="s">
        <v>367</v>
      </c>
      <c r="U136" s="161">
        <v>0</v>
      </c>
      <c r="V136" s="161">
        <f>ROUND(E136*U136,2)</f>
        <v>0</v>
      </c>
      <c r="W136" s="161"/>
      <c r="X136" s="161" t="s">
        <v>153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154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x14ac:dyDescent="0.2">
      <c r="A137" s="164" t="s">
        <v>145</v>
      </c>
      <c r="B137" s="165" t="s">
        <v>104</v>
      </c>
      <c r="C137" s="187" t="s">
        <v>105</v>
      </c>
      <c r="D137" s="166"/>
      <c r="E137" s="167"/>
      <c r="F137" s="168"/>
      <c r="G137" s="168">
        <f>SUMIF(AG138:AG143,"&lt;&gt;NOR",G138:G143)</f>
        <v>0</v>
      </c>
      <c r="H137" s="168"/>
      <c r="I137" s="168">
        <f>SUM(I138:I143)</f>
        <v>0</v>
      </c>
      <c r="J137" s="168"/>
      <c r="K137" s="168">
        <f>SUM(K138:K143)</f>
        <v>0</v>
      </c>
      <c r="L137" s="168"/>
      <c r="M137" s="168">
        <f>SUM(M138:M143)</f>
        <v>0</v>
      </c>
      <c r="N137" s="167"/>
      <c r="O137" s="167">
        <f>SUM(O138:O143)</f>
        <v>0.27</v>
      </c>
      <c r="P137" s="167"/>
      <c r="Q137" s="167">
        <f>SUM(Q138:Q143)</f>
        <v>0</v>
      </c>
      <c r="R137" s="168"/>
      <c r="S137" s="168"/>
      <c r="T137" s="169"/>
      <c r="U137" s="163"/>
      <c r="V137" s="163">
        <f>SUM(V138:V143)</f>
        <v>12.469999999999999</v>
      </c>
      <c r="W137" s="163"/>
      <c r="X137" s="163"/>
      <c r="AG137" t="s">
        <v>146</v>
      </c>
    </row>
    <row r="138" spans="1:60" outlineLevel="1" x14ac:dyDescent="0.2">
      <c r="A138" s="178">
        <v>82</v>
      </c>
      <c r="B138" s="179" t="s">
        <v>368</v>
      </c>
      <c r="C138" s="189" t="s">
        <v>369</v>
      </c>
      <c r="D138" s="180" t="s">
        <v>173</v>
      </c>
      <c r="E138" s="181">
        <v>9.8012700000000006</v>
      </c>
      <c r="F138" s="182"/>
      <c r="G138" s="183">
        <f>ROUND(E138*F138,2)</f>
        <v>0</v>
      </c>
      <c r="H138" s="182"/>
      <c r="I138" s="183">
        <f>ROUND(E138*H138,2)</f>
        <v>0</v>
      </c>
      <c r="J138" s="182"/>
      <c r="K138" s="183">
        <f>ROUND(E138*J138,2)</f>
        <v>0</v>
      </c>
      <c r="L138" s="183">
        <v>21</v>
      </c>
      <c r="M138" s="183">
        <f>G138*(1+L138/100)</f>
        <v>0</v>
      </c>
      <c r="N138" s="181">
        <v>2.1000000000000001E-4</v>
      </c>
      <c r="O138" s="181">
        <f>ROUND(E138*N138,2)</f>
        <v>0</v>
      </c>
      <c r="P138" s="181">
        <v>0</v>
      </c>
      <c r="Q138" s="181">
        <f>ROUND(E138*P138,2)</f>
        <v>0</v>
      </c>
      <c r="R138" s="183" t="s">
        <v>370</v>
      </c>
      <c r="S138" s="183" t="s">
        <v>151</v>
      </c>
      <c r="T138" s="184" t="s">
        <v>152</v>
      </c>
      <c r="U138" s="161">
        <v>0.05</v>
      </c>
      <c r="V138" s="161">
        <f>ROUND(E138*U138,2)</f>
        <v>0.49</v>
      </c>
      <c r="W138" s="161"/>
      <c r="X138" s="161" t="s">
        <v>153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154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78">
        <v>83</v>
      </c>
      <c r="B139" s="179" t="s">
        <v>371</v>
      </c>
      <c r="C139" s="189" t="s">
        <v>372</v>
      </c>
      <c r="D139" s="180" t="s">
        <v>173</v>
      </c>
      <c r="E139" s="181">
        <v>9.8012700000000006</v>
      </c>
      <c r="F139" s="182"/>
      <c r="G139" s="183">
        <f>ROUND(E139*F139,2)</f>
        <v>0</v>
      </c>
      <c r="H139" s="182"/>
      <c r="I139" s="183">
        <f>ROUND(E139*H139,2)</f>
        <v>0</v>
      </c>
      <c r="J139" s="182"/>
      <c r="K139" s="183">
        <f>ROUND(E139*J139,2)</f>
        <v>0</v>
      </c>
      <c r="L139" s="183">
        <v>21</v>
      </c>
      <c r="M139" s="183">
        <f>G139*(1+L139/100)</f>
        <v>0</v>
      </c>
      <c r="N139" s="181">
        <v>0</v>
      </c>
      <c r="O139" s="181">
        <f>ROUND(E139*N139,2)</f>
        <v>0</v>
      </c>
      <c r="P139" s="181">
        <v>0</v>
      </c>
      <c r="Q139" s="181">
        <f>ROUND(E139*P139,2)</f>
        <v>0</v>
      </c>
      <c r="R139" s="183" t="s">
        <v>370</v>
      </c>
      <c r="S139" s="183" t="s">
        <v>151</v>
      </c>
      <c r="T139" s="184" t="s">
        <v>152</v>
      </c>
      <c r="U139" s="161">
        <v>0.24399999999999999</v>
      </c>
      <c r="V139" s="161">
        <f>ROUND(E139*U139,2)</f>
        <v>2.39</v>
      </c>
      <c r="W139" s="161"/>
      <c r="X139" s="161" t="s">
        <v>153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154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1" x14ac:dyDescent="0.2">
      <c r="A140" s="178">
        <v>84</v>
      </c>
      <c r="B140" s="179" t="s">
        <v>373</v>
      </c>
      <c r="C140" s="189" t="s">
        <v>374</v>
      </c>
      <c r="D140" s="180" t="s">
        <v>173</v>
      </c>
      <c r="E140" s="181">
        <v>9.8012700000000006</v>
      </c>
      <c r="F140" s="182"/>
      <c r="G140" s="183">
        <f>ROUND(E140*F140,2)</f>
        <v>0</v>
      </c>
      <c r="H140" s="182"/>
      <c r="I140" s="183">
        <f>ROUND(E140*H140,2)</f>
        <v>0</v>
      </c>
      <c r="J140" s="182"/>
      <c r="K140" s="183">
        <f>ROUND(E140*J140,2)</f>
        <v>0</v>
      </c>
      <c r="L140" s="183">
        <v>21</v>
      </c>
      <c r="M140" s="183">
        <f>G140*(1+L140/100)</f>
        <v>0</v>
      </c>
      <c r="N140" s="181">
        <v>5.0400000000000002E-3</v>
      </c>
      <c r="O140" s="181">
        <f>ROUND(E140*N140,2)</f>
        <v>0.05</v>
      </c>
      <c r="P140" s="181">
        <v>0</v>
      </c>
      <c r="Q140" s="181">
        <f>ROUND(E140*P140,2)</f>
        <v>0</v>
      </c>
      <c r="R140" s="183" t="s">
        <v>370</v>
      </c>
      <c r="S140" s="183" t="s">
        <v>151</v>
      </c>
      <c r="T140" s="184" t="s">
        <v>152</v>
      </c>
      <c r="U140" s="161">
        <v>0.97799999999999998</v>
      </c>
      <c r="V140" s="161">
        <f>ROUND(E140*U140,2)</f>
        <v>9.59</v>
      </c>
      <c r="W140" s="161"/>
      <c r="X140" s="161" t="s">
        <v>153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154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71">
        <v>85</v>
      </c>
      <c r="B141" s="172" t="s">
        <v>375</v>
      </c>
      <c r="C141" s="188" t="s">
        <v>376</v>
      </c>
      <c r="D141" s="173" t="s">
        <v>173</v>
      </c>
      <c r="E141" s="174">
        <v>12.25159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1.7999999999999999E-2</v>
      </c>
      <c r="O141" s="174">
        <f>ROUND(E141*N141,2)</f>
        <v>0.22</v>
      </c>
      <c r="P141" s="174">
        <v>0</v>
      </c>
      <c r="Q141" s="174">
        <f>ROUND(E141*P141,2)</f>
        <v>0</v>
      </c>
      <c r="R141" s="176" t="s">
        <v>177</v>
      </c>
      <c r="S141" s="176" t="s">
        <v>151</v>
      </c>
      <c r="T141" s="177" t="s">
        <v>152</v>
      </c>
      <c r="U141" s="161">
        <v>0</v>
      </c>
      <c r="V141" s="161">
        <f>ROUND(E141*U141,2)</f>
        <v>0</v>
      </c>
      <c r="W141" s="161"/>
      <c r="X141" s="161" t="s">
        <v>178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179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>
        <v>86</v>
      </c>
      <c r="B142" s="158" t="s">
        <v>377</v>
      </c>
      <c r="C142" s="190" t="s">
        <v>378</v>
      </c>
      <c r="D142" s="159" t="s">
        <v>0</v>
      </c>
      <c r="E142" s="186"/>
      <c r="F142" s="162"/>
      <c r="G142" s="161">
        <f>ROUND(E142*F142,2)</f>
        <v>0</v>
      </c>
      <c r="H142" s="162"/>
      <c r="I142" s="161">
        <f>ROUND(E142*H142,2)</f>
        <v>0</v>
      </c>
      <c r="J142" s="162"/>
      <c r="K142" s="161">
        <f>ROUND(E142*J142,2)</f>
        <v>0</v>
      </c>
      <c r="L142" s="161">
        <v>21</v>
      </c>
      <c r="M142" s="161">
        <f>G142*(1+L142/100)</f>
        <v>0</v>
      </c>
      <c r="N142" s="160">
        <v>0</v>
      </c>
      <c r="O142" s="160">
        <f>ROUND(E142*N142,2)</f>
        <v>0</v>
      </c>
      <c r="P142" s="160">
        <v>0</v>
      </c>
      <c r="Q142" s="160">
        <f>ROUND(E142*P142,2)</f>
        <v>0</v>
      </c>
      <c r="R142" s="161" t="s">
        <v>370</v>
      </c>
      <c r="S142" s="161" t="s">
        <v>151</v>
      </c>
      <c r="T142" s="161" t="s">
        <v>152</v>
      </c>
      <c r="U142" s="161">
        <v>0</v>
      </c>
      <c r="V142" s="161">
        <f>ROUND(E142*U142,2)</f>
        <v>0</v>
      </c>
      <c r="W142" s="161"/>
      <c r="X142" s="161" t="s">
        <v>272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273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253" t="s">
        <v>345</v>
      </c>
      <c r="D143" s="254"/>
      <c r="E143" s="254"/>
      <c r="F143" s="254"/>
      <c r="G143" s="254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156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x14ac:dyDescent="0.2">
      <c r="A144" s="164" t="s">
        <v>145</v>
      </c>
      <c r="B144" s="165" t="s">
        <v>106</v>
      </c>
      <c r="C144" s="187" t="s">
        <v>107</v>
      </c>
      <c r="D144" s="166"/>
      <c r="E144" s="167"/>
      <c r="F144" s="168"/>
      <c r="G144" s="168">
        <f>SUMIF(AG145:AG153,"&lt;&gt;NOR",G145:G153)</f>
        <v>0</v>
      </c>
      <c r="H144" s="168"/>
      <c r="I144" s="168">
        <f>SUM(I145:I153)</f>
        <v>0</v>
      </c>
      <c r="J144" s="168"/>
      <c r="K144" s="168">
        <f>SUM(K145:K153)</f>
        <v>0</v>
      </c>
      <c r="L144" s="168"/>
      <c r="M144" s="168">
        <f>SUM(M145:M153)</f>
        <v>0</v>
      </c>
      <c r="N144" s="167"/>
      <c r="O144" s="167">
        <f>SUM(O145:O153)</f>
        <v>1.22</v>
      </c>
      <c r="P144" s="167"/>
      <c r="Q144" s="167">
        <f>SUM(Q145:Q153)</f>
        <v>0</v>
      </c>
      <c r="R144" s="168"/>
      <c r="S144" s="168"/>
      <c r="T144" s="169"/>
      <c r="U144" s="163"/>
      <c r="V144" s="163">
        <f>SUM(V145:V153)</f>
        <v>49.46</v>
      </c>
      <c r="W144" s="163"/>
      <c r="X144" s="163"/>
      <c r="AG144" t="s">
        <v>146</v>
      </c>
    </row>
    <row r="145" spans="1:60" outlineLevel="1" x14ac:dyDescent="0.2">
      <c r="A145" s="178">
        <v>87</v>
      </c>
      <c r="B145" s="179" t="s">
        <v>379</v>
      </c>
      <c r="C145" s="189" t="s">
        <v>380</v>
      </c>
      <c r="D145" s="180" t="s">
        <v>173</v>
      </c>
      <c r="E145" s="181">
        <v>31.497900000000001</v>
      </c>
      <c r="F145" s="182"/>
      <c r="G145" s="183">
        <f>ROUND(E145*F145,2)</f>
        <v>0</v>
      </c>
      <c r="H145" s="182"/>
      <c r="I145" s="183">
        <f>ROUND(E145*H145,2)</f>
        <v>0</v>
      </c>
      <c r="J145" s="182"/>
      <c r="K145" s="183">
        <f>ROUND(E145*J145,2)</f>
        <v>0</v>
      </c>
      <c r="L145" s="183">
        <v>21</v>
      </c>
      <c r="M145" s="183">
        <f>G145*(1+L145/100)</f>
        <v>0</v>
      </c>
      <c r="N145" s="181">
        <v>2.1000000000000001E-4</v>
      </c>
      <c r="O145" s="181">
        <f>ROUND(E145*N145,2)</f>
        <v>0.01</v>
      </c>
      <c r="P145" s="181">
        <v>0</v>
      </c>
      <c r="Q145" s="181">
        <f>ROUND(E145*P145,2)</f>
        <v>0</v>
      </c>
      <c r="R145" s="183" t="s">
        <v>370</v>
      </c>
      <c r="S145" s="183" t="s">
        <v>151</v>
      </c>
      <c r="T145" s="184" t="s">
        <v>152</v>
      </c>
      <c r="U145" s="161">
        <v>0.05</v>
      </c>
      <c r="V145" s="161">
        <f>ROUND(E145*U145,2)</f>
        <v>1.57</v>
      </c>
      <c r="W145" s="161"/>
      <c r="X145" s="161" t="s">
        <v>153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154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8">
        <v>88</v>
      </c>
      <c r="B146" s="179" t="s">
        <v>381</v>
      </c>
      <c r="C146" s="189" t="s">
        <v>382</v>
      </c>
      <c r="D146" s="180" t="s">
        <v>169</v>
      </c>
      <c r="E146" s="181">
        <v>15</v>
      </c>
      <c r="F146" s="182"/>
      <c r="G146" s="183">
        <f>ROUND(E146*F146,2)</f>
        <v>0</v>
      </c>
      <c r="H146" s="182"/>
      <c r="I146" s="183">
        <f>ROUND(E146*H146,2)</f>
        <v>0</v>
      </c>
      <c r="J146" s="182"/>
      <c r="K146" s="183">
        <f>ROUND(E146*J146,2)</f>
        <v>0</v>
      </c>
      <c r="L146" s="183">
        <v>21</v>
      </c>
      <c r="M146" s="183">
        <f>G146*(1+L146/100)</f>
        <v>0</v>
      </c>
      <c r="N146" s="181">
        <v>0</v>
      </c>
      <c r="O146" s="181">
        <f>ROUND(E146*N146,2)</f>
        <v>0</v>
      </c>
      <c r="P146" s="181">
        <v>0</v>
      </c>
      <c r="Q146" s="181">
        <f>ROUND(E146*P146,2)</f>
        <v>0</v>
      </c>
      <c r="R146" s="183" t="s">
        <v>370</v>
      </c>
      <c r="S146" s="183" t="s">
        <v>151</v>
      </c>
      <c r="T146" s="184" t="s">
        <v>152</v>
      </c>
      <c r="U146" s="161">
        <v>0.13</v>
      </c>
      <c r="V146" s="161">
        <f>ROUND(E146*U146,2)</f>
        <v>1.95</v>
      </c>
      <c r="W146" s="161"/>
      <c r="X146" s="161" t="s">
        <v>153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154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71">
        <v>89</v>
      </c>
      <c r="B147" s="172" t="s">
        <v>383</v>
      </c>
      <c r="C147" s="188" t="s">
        <v>384</v>
      </c>
      <c r="D147" s="173" t="s">
        <v>173</v>
      </c>
      <c r="E147" s="174">
        <v>40.29477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0</v>
      </c>
      <c r="O147" s="174">
        <f>ROUND(E147*N147,2)</f>
        <v>0</v>
      </c>
      <c r="P147" s="174">
        <v>0</v>
      </c>
      <c r="Q147" s="174">
        <f>ROUND(E147*P147,2)</f>
        <v>0</v>
      </c>
      <c r="R147" s="176" t="s">
        <v>370</v>
      </c>
      <c r="S147" s="176" t="s">
        <v>151</v>
      </c>
      <c r="T147" s="177" t="s">
        <v>152</v>
      </c>
      <c r="U147" s="161">
        <v>1.1399999999999999</v>
      </c>
      <c r="V147" s="161">
        <f>ROUND(E147*U147,2)</f>
        <v>45.94</v>
      </c>
      <c r="W147" s="161"/>
      <c r="X147" s="161" t="s">
        <v>153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154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51" t="s">
        <v>385</v>
      </c>
      <c r="D148" s="252"/>
      <c r="E148" s="252"/>
      <c r="F148" s="252"/>
      <c r="G148" s="252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156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33.75" outlineLevel="1" x14ac:dyDescent="0.2">
      <c r="A149" s="178">
        <v>90</v>
      </c>
      <c r="B149" s="179" t="s">
        <v>386</v>
      </c>
      <c r="C149" s="189" t="s">
        <v>387</v>
      </c>
      <c r="D149" s="180" t="s">
        <v>233</v>
      </c>
      <c r="E149" s="181">
        <v>26</v>
      </c>
      <c r="F149" s="182"/>
      <c r="G149" s="183">
        <f>ROUND(E149*F149,2)</f>
        <v>0</v>
      </c>
      <c r="H149" s="182"/>
      <c r="I149" s="183">
        <f>ROUND(E149*H149,2)</f>
        <v>0</v>
      </c>
      <c r="J149" s="182"/>
      <c r="K149" s="183">
        <f>ROUND(E149*J149,2)</f>
        <v>0</v>
      </c>
      <c r="L149" s="183">
        <v>21</v>
      </c>
      <c r="M149" s="183">
        <f>G149*(1+L149/100)</f>
        <v>0</v>
      </c>
      <c r="N149" s="181">
        <v>2E-3</v>
      </c>
      <c r="O149" s="181">
        <f>ROUND(E149*N149,2)</f>
        <v>0.05</v>
      </c>
      <c r="P149" s="181">
        <v>0</v>
      </c>
      <c r="Q149" s="181">
        <f>ROUND(E149*P149,2)</f>
        <v>0</v>
      </c>
      <c r="R149" s="183" t="s">
        <v>177</v>
      </c>
      <c r="S149" s="183" t="s">
        <v>151</v>
      </c>
      <c r="T149" s="184" t="s">
        <v>152</v>
      </c>
      <c r="U149" s="161">
        <v>0</v>
      </c>
      <c r="V149" s="161">
        <f>ROUND(E149*U149,2)</f>
        <v>0</v>
      </c>
      <c r="W149" s="161"/>
      <c r="X149" s="161" t="s">
        <v>178</v>
      </c>
      <c r="Y149" s="150"/>
      <c r="Z149" s="150"/>
      <c r="AA149" s="150"/>
      <c r="AB149" s="150"/>
      <c r="AC149" s="150"/>
      <c r="AD149" s="150"/>
      <c r="AE149" s="150"/>
      <c r="AF149" s="150"/>
      <c r="AG149" s="150" t="s">
        <v>179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78">
        <v>91</v>
      </c>
      <c r="B150" s="179" t="s">
        <v>388</v>
      </c>
      <c r="C150" s="189" t="s">
        <v>389</v>
      </c>
      <c r="D150" s="180" t="s">
        <v>390</v>
      </c>
      <c r="E150" s="181">
        <v>261.91601000000003</v>
      </c>
      <c r="F150" s="182"/>
      <c r="G150" s="183">
        <f>ROUND(E150*F150,2)</f>
        <v>0</v>
      </c>
      <c r="H150" s="182"/>
      <c r="I150" s="183">
        <f>ROUND(E150*H150,2)</f>
        <v>0</v>
      </c>
      <c r="J150" s="182"/>
      <c r="K150" s="183">
        <f>ROUND(E150*J150,2)</f>
        <v>0</v>
      </c>
      <c r="L150" s="183">
        <v>21</v>
      </c>
      <c r="M150" s="183">
        <f>G150*(1+L150/100)</f>
        <v>0</v>
      </c>
      <c r="N150" s="181">
        <v>1E-3</v>
      </c>
      <c r="O150" s="181">
        <f>ROUND(E150*N150,2)</f>
        <v>0.26</v>
      </c>
      <c r="P150" s="181">
        <v>0</v>
      </c>
      <c r="Q150" s="181">
        <f>ROUND(E150*P150,2)</f>
        <v>0</v>
      </c>
      <c r="R150" s="183" t="s">
        <v>177</v>
      </c>
      <c r="S150" s="183" t="s">
        <v>151</v>
      </c>
      <c r="T150" s="184" t="s">
        <v>152</v>
      </c>
      <c r="U150" s="161">
        <v>0</v>
      </c>
      <c r="V150" s="161">
        <f>ROUND(E150*U150,2)</f>
        <v>0</v>
      </c>
      <c r="W150" s="161"/>
      <c r="X150" s="161" t="s">
        <v>178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179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8">
        <v>92</v>
      </c>
      <c r="B151" s="179" t="s">
        <v>391</v>
      </c>
      <c r="C151" s="189" t="s">
        <v>392</v>
      </c>
      <c r="D151" s="180" t="s">
        <v>169</v>
      </c>
      <c r="E151" s="181">
        <v>15</v>
      </c>
      <c r="F151" s="182"/>
      <c r="G151" s="183">
        <f>ROUND(E151*F151,2)</f>
        <v>0</v>
      </c>
      <c r="H151" s="182"/>
      <c r="I151" s="183">
        <f>ROUND(E151*H151,2)</f>
        <v>0</v>
      </c>
      <c r="J151" s="182"/>
      <c r="K151" s="183">
        <f>ROUND(E151*J151,2)</f>
        <v>0</v>
      </c>
      <c r="L151" s="183">
        <v>21</v>
      </c>
      <c r="M151" s="183">
        <f>G151*(1+L151/100)</f>
        <v>0</v>
      </c>
      <c r="N151" s="181">
        <v>2.2000000000000001E-4</v>
      </c>
      <c r="O151" s="181">
        <f>ROUND(E151*N151,2)</f>
        <v>0</v>
      </c>
      <c r="P151" s="181">
        <v>0</v>
      </c>
      <c r="Q151" s="181">
        <f>ROUND(E151*P151,2)</f>
        <v>0</v>
      </c>
      <c r="R151" s="183" t="s">
        <v>177</v>
      </c>
      <c r="S151" s="183" t="s">
        <v>151</v>
      </c>
      <c r="T151" s="184" t="s">
        <v>152</v>
      </c>
      <c r="U151" s="161">
        <v>0</v>
      </c>
      <c r="V151" s="161">
        <f>ROUND(E151*U151,2)</f>
        <v>0</v>
      </c>
      <c r="W151" s="161"/>
      <c r="X151" s="161" t="s">
        <v>178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179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1">
        <v>93</v>
      </c>
      <c r="B152" s="172" t="s">
        <v>393</v>
      </c>
      <c r="C152" s="188" t="s">
        <v>394</v>
      </c>
      <c r="D152" s="173" t="s">
        <v>173</v>
      </c>
      <c r="E152" s="174">
        <v>46.338990000000003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1.9429999999999999E-2</v>
      </c>
      <c r="O152" s="174">
        <f>ROUND(E152*N152,2)</f>
        <v>0.9</v>
      </c>
      <c r="P152" s="174">
        <v>0</v>
      </c>
      <c r="Q152" s="174">
        <f>ROUND(E152*P152,2)</f>
        <v>0</v>
      </c>
      <c r="R152" s="176" t="s">
        <v>177</v>
      </c>
      <c r="S152" s="176" t="s">
        <v>151</v>
      </c>
      <c r="T152" s="177" t="s">
        <v>152</v>
      </c>
      <c r="U152" s="161">
        <v>0</v>
      </c>
      <c r="V152" s="161">
        <f>ROUND(E152*U152,2)</f>
        <v>0</v>
      </c>
      <c r="W152" s="161"/>
      <c r="X152" s="161" t="s">
        <v>178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179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>
        <v>94</v>
      </c>
      <c r="B153" s="158" t="s">
        <v>395</v>
      </c>
      <c r="C153" s="190" t="s">
        <v>396</v>
      </c>
      <c r="D153" s="159" t="s">
        <v>0</v>
      </c>
      <c r="E153" s="186"/>
      <c r="F153" s="162"/>
      <c r="G153" s="161">
        <f>ROUND(E153*F153,2)</f>
        <v>0</v>
      </c>
      <c r="H153" s="162"/>
      <c r="I153" s="161">
        <f>ROUND(E153*H153,2)</f>
        <v>0</v>
      </c>
      <c r="J153" s="162"/>
      <c r="K153" s="161">
        <f>ROUND(E153*J153,2)</f>
        <v>0</v>
      </c>
      <c r="L153" s="161">
        <v>21</v>
      </c>
      <c r="M153" s="161">
        <f>G153*(1+L153/100)</f>
        <v>0</v>
      </c>
      <c r="N153" s="160">
        <v>0</v>
      </c>
      <c r="O153" s="160">
        <f>ROUND(E153*N153,2)</f>
        <v>0</v>
      </c>
      <c r="P153" s="160">
        <v>0</v>
      </c>
      <c r="Q153" s="160">
        <f>ROUND(E153*P153,2)</f>
        <v>0</v>
      </c>
      <c r="R153" s="161" t="s">
        <v>370</v>
      </c>
      <c r="S153" s="161" t="s">
        <v>151</v>
      </c>
      <c r="T153" s="161" t="s">
        <v>152</v>
      </c>
      <c r="U153" s="161">
        <v>0</v>
      </c>
      <c r="V153" s="161">
        <f>ROUND(E153*U153,2)</f>
        <v>0</v>
      </c>
      <c r="W153" s="161"/>
      <c r="X153" s="161" t="s">
        <v>272</v>
      </c>
      <c r="Y153" s="150"/>
      <c r="Z153" s="150"/>
      <c r="AA153" s="150"/>
      <c r="AB153" s="150"/>
      <c r="AC153" s="150"/>
      <c r="AD153" s="150"/>
      <c r="AE153" s="150"/>
      <c r="AF153" s="150"/>
      <c r="AG153" s="150" t="s">
        <v>273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x14ac:dyDescent="0.2">
      <c r="A154" s="164" t="s">
        <v>145</v>
      </c>
      <c r="B154" s="165" t="s">
        <v>108</v>
      </c>
      <c r="C154" s="187" t="s">
        <v>109</v>
      </c>
      <c r="D154" s="166"/>
      <c r="E154" s="167"/>
      <c r="F154" s="168"/>
      <c r="G154" s="168">
        <f>SUMIF(AG155:AG158,"&lt;&gt;NOR",G155:G158)</f>
        <v>0</v>
      </c>
      <c r="H154" s="168"/>
      <c r="I154" s="168">
        <f>SUM(I155:I158)</f>
        <v>0</v>
      </c>
      <c r="J154" s="168"/>
      <c r="K154" s="168">
        <f>SUM(K155:K158)</f>
        <v>0</v>
      </c>
      <c r="L154" s="168"/>
      <c r="M154" s="168">
        <f>SUM(M155:M158)</f>
        <v>0</v>
      </c>
      <c r="N154" s="167"/>
      <c r="O154" s="167">
        <f>SUM(O155:O158)</f>
        <v>0</v>
      </c>
      <c r="P154" s="167"/>
      <c r="Q154" s="167">
        <f>SUM(Q155:Q158)</f>
        <v>0</v>
      </c>
      <c r="R154" s="168"/>
      <c r="S154" s="168"/>
      <c r="T154" s="169"/>
      <c r="U154" s="163"/>
      <c r="V154" s="163">
        <f>SUM(V155:V158)</f>
        <v>0.56000000000000005</v>
      </c>
      <c r="W154" s="163"/>
      <c r="X154" s="163"/>
      <c r="AG154" t="s">
        <v>146</v>
      </c>
    </row>
    <row r="155" spans="1:60" ht="22.5" outlineLevel="1" x14ac:dyDescent="0.2">
      <c r="A155" s="178">
        <v>95</v>
      </c>
      <c r="B155" s="179" t="s">
        <v>397</v>
      </c>
      <c r="C155" s="189" t="s">
        <v>398</v>
      </c>
      <c r="D155" s="180" t="s">
        <v>399</v>
      </c>
      <c r="E155" s="181">
        <v>1</v>
      </c>
      <c r="F155" s="182"/>
      <c r="G155" s="183">
        <f>ROUND(E155*F155,2)</f>
        <v>0</v>
      </c>
      <c r="H155" s="182"/>
      <c r="I155" s="183">
        <f>ROUND(E155*H155,2)</f>
        <v>0</v>
      </c>
      <c r="J155" s="182"/>
      <c r="K155" s="183">
        <f>ROUND(E155*J155,2)</f>
        <v>0</v>
      </c>
      <c r="L155" s="183">
        <v>21</v>
      </c>
      <c r="M155" s="183">
        <f>G155*(1+L155/100)</f>
        <v>0</v>
      </c>
      <c r="N155" s="181">
        <v>1.0000000000000001E-5</v>
      </c>
      <c r="O155" s="181">
        <f>ROUND(E155*N155,2)</f>
        <v>0</v>
      </c>
      <c r="P155" s="181">
        <v>0</v>
      </c>
      <c r="Q155" s="181">
        <f>ROUND(E155*P155,2)</f>
        <v>0</v>
      </c>
      <c r="R155" s="183" t="s">
        <v>400</v>
      </c>
      <c r="S155" s="183" t="s">
        <v>151</v>
      </c>
      <c r="T155" s="184" t="s">
        <v>223</v>
      </c>
      <c r="U155" s="161">
        <v>7.6999999999999999E-2</v>
      </c>
      <c r="V155" s="161">
        <f>ROUND(E155*U155,2)</f>
        <v>0.08</v>
      </c>
      <c r="W155" s="161"/>
      <c r="X155" s="161" t="s">
        <v>153</v>
      </c>
      <c r="Y155" s="150"/>
      <c r="Z155" s="150"/>
      <c r="AA155" s="150"/>
      <c r="AB155" s="150"/>
      <c r="AC155" s="150"/>
      <c r="AD155" s="150"/>
      <c r="AE155" s="150"/>
      <c r="AF155" s="150"/>
      <c r="AG155" s="150" t="s">
        <v>154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78">
        <v>96</v>
      </c>
      <c r="B156" s="179" t="s">
        <v>401</v>
      </c>
      <c r="C156" s="189" t="s">
        <v>402</v>
      </c>
      <c r="D156" s="180" t="s">
        <v>399</v>
      </c>
      <c r="E156" s="181">
        <v>1</v>
      </c>
      <c r="F156" s="182"/>
      <c r="G156" s="183">
        <f>ROUND(E156*F156,2)</f>
        <v>0</v>
      </c>
      <c r="H156" s="182"/>
      <c r="I156" s="183">
        <f>ROUND(E156*H156,2)</f>
        <v>0</v>
      </c>
      <c r="J156" s="182"/>
      <c r="K156" s="183">
        <f>ROUND(E156*J156,2)</f>
        <v>0</v>
      </c>
      <c r="L156" s="183">
        <v>21</v>
      </c>
      <c r="M156" s="183">
        <f>G156*(1+L156/100)</f>
        <v>0</v>
      </c>
      <c r="N156" s="181">
        <v>5.0000000000000001E-4</v>
      </c>
      <c r="O156" s="181">
        <f>ROUND(E156*N156,2)</f>
        <v>0</v>
      </c>
      <c r="P156" s="181">
        <v>0</v>
      </c>
      <c r="Q156" s="181">
        <f>ROUND(E156*P156,2)</f>
        <v>0</v>
      </c>
      <c r="R156" s="183" t="s">
        <v>400</v>
      </c>
      <c r="S156" s="183" t="s">
        <v>151</v>
      </c>
      <c r="T156" s="184" t="s">
        <v>223</v>
      </c>
      <c r="U156" s="161">
        <v>0.28699999999999998</v>
      </c>
      <c r="V156" s="161">
        <f>ROUND(E156*U156,2)</f>
        <v>0.28999999999999998</v>
      </c>
      <c r="W156" s="161"/>
      <c r="X156" s="161" t="s">
        <v>153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154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8">
        <v>97</v>
      </c>
      <c r="B157" s="179" t="s">
        <v>403</v>
      </c>
      <c r="C157" s="189" t="s">
        <v>404</v>
      </c>
      <c r="D157" s="180" t="s">
        <v>399</v>
      </c>
      <c r="E157" s="181">
        <v>1</v>
      </c>
      <c r="F157" s="182"/>
      <c r="G157" s="183">
        <f>ROUND(E157*F157,2)</f>
        <v>0</v>
      </c>
      <c r="H157" s="182"/>
      <c r="I157" s="183">
        <f>ROUND(E157*H157,2)</f>
        <v>0</v>
      </c>
      <c r="J157" s="182"/>
      <c r="K157" s="183">
        <f>ROUND(E157*J157,2)</f>
        <v>0</v>
      </c>
      <c r="L157" s="183">
        <v>21</v>
      </c>
      <c r="M157" s="183">
        <f>G157*(1+L157/100)</f>
        <v>0</v>
      </c>
      <c r="N157" s="181">
        <v>6.9999999999999994E-5</v>
      </c>
      <c r="O157" s="181">
        <f>ROUND(E157*N157,2)</f>
        <v>0</v>
      </c>
      <c r="P157" s="181">
        <v>0</v>
      </c>
      <c r="Q157" s="181">
        <f>ROUND(E157*P157,2)</f>
        <v>0</v>
      </c>
      <c r="R157" s="183" t="s">
        <v>400</v>
      </c>
      <c r="S157" s="183" t="s">
        <v>151</v>
      </c>
      <c r="T157" s="184" t="s">
        <v>223</v>
      </c>
      <c r="U157" s="161">
        <v>0.14399999999999999</v>
      </c>
      <c r="V157" s="161">
        <f>ROUND(E157*U157,2)</f>
        <v>0.14000000000000001</v>
      </c>
      <c r="W157" s="161"/>
      <c r="X157" s="161" t="s">
        <v>153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154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8">
        <v>98</v>
      </c>
      <c r="B158" s="179" t="s">
        <v>405</v>
      </c>
      <c r="C158" s="189" t="s">
        <v>406</v>
      </c>
      <c r="D158" s="180" t="s">
        <v>399</v>
      </c>
      <c r="E158" s="181">
        <v>1</v>
      </c>
      <c r="F158" s="182"/>
      <c r="G158" s="183">
        <f>ROUND(E158*F158,2)</f>
        <v>0</v>
      </c>
      <c r="H158" s="182"/>
      <c r="I158" s="183">
        <f>ROUND(E158*H158,2)</f>
        <v>0</v>
      </c>
      <c r="J158" s="182"/>
      <c r="K158" s="183">
        <f>ROUND(E158*J158,2)</f>
        <v>0</v>
      </c>
      <c r="L158" s="183">
        <v>21</v>
      </c>
      <c r="M158" s="183">
        <f>G158*(1+L158/100)</f>
        <v>0</v>
      </c>
      <c r="N158" s="181">
        <v>1.0000000000000001E-5</v>
      </c>
      <c r="O158" s="181">
        <f>ROUND(E158*N158,2)</f>
        <v>0</v>
      </c>
      <c r="P158" s="181">
        <v>0</v>
      </c>
      <c r="Q158" s="181">
        <f>ROUND(E158*P158,2)</f>
        <v>0</v>
      </c>
      <c r="R158" s="183" t="s">
        <v>400</v>
      </c>
      <c r="S158" s="183" t="s">
        <v>151</v>
      </c>
      <c r="T158" s="184" t="s">
        <v>223</v>
      </c>
      <c r="U158" s="161">
        <v>4.4999999999999998E-2</v>
      </c>
      <c r="V158" s="161">
        <f>ROUND(E158*U158,2)</f>
        <v>0.05</v>
      </c>
      <c r="W158" s="161"/>
      <c r="X158" s="161" t="s">
        <v>153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154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x14ac:dyDescent="0.2">
      <c r="A159" s="164" t="s">
        <v>145</v>
      </c>
      <c r="B159" s="165" t="s">
        <v>110</v>
      </c>
      <c r="C159" s="187" t="s">
        <v>111</v>
      </c>
      <c r="D159" s="166"/>
      <c r="E159" s="167"/>
      <c r="F159" s="168"/>
      <c r="G159" s="168">
        <f>SUMIF(AG160:AG161,"&lt;&gt;NOR",G160:G161)</f>
        <v>0</v>
      </c>
      <c r="H159" s="168"/>
      <c r="I159" s="168">
        <f>SUM(I160:I161)</f>
        <v>0</v>
      </c>
      <c r="J159" s="168"/>
      <c r="K159" s="168">
        <f>SUM(K160:K161)</f>
        <v>0</v>
      </c>
      <c r="L159" s="168"/>
      <c r="M159" s="168">
        <f>SUM(M160:M161)</f>
        <v>0</v>
      </c>
      <c r="N159" s="167"/>
      <c r="O159" s="167">
        <f>SUM(O160:O161)</f>
        <v>0.01</v>
      </c>
      <c r="P159" s="167"/>
      <c r="Q159" s="167">
        <f>SUM(Q160:Q161)</f>
        <v>0</v>
      </c>
      <c r="R159" s="168"/>
      <c r="S159" s="168"/>
      <c r="T159" s="169"/>
      <c r="U159" s="163"/>
      <c r="V159" s="163">
        <f>SUM(V160:V161)</f>
        <v>6.9399999999999995</v>
      </c>
      <c r="W159" s="163"/>
      <c r="X159" s="163"/>
      <c r="AG159" t="s">
        <v>146</v>
      </c>
    </row>
    <row r="160" spans="1:60" outlineLevel="1" x14ac:dyDescent="0.2">
      <c r="A160" s="178">
        <v>99</v>
      </c>
      <c r="B160" s="179" t="s">
        <v>407</v>
      </c>
      <c r="C160" s="189" t="s">
        <v>408</v>
      </c>
      <c r="D160" s="180" t="s">
        <v>173</v>
      </c>
      <c r="E160" s="181">
        <v>51.596870000000003</v>
      </c>
      <c r="F160" s="182"/>
      <c r="G160" s="183">
        <f>ROUND(E160*F160,2)</f>
        <v>0</v>
      </c>
      <c r="H160" s="182"/>
      <c r="I160" s="183">
        <f>ROUND(E160*H160,2)</f>
        <v>0</v>
      </c>
      <c r="J160" s="182"/>
      <c r="K160" s="183">
        <f>ROUND(E160*J160,2)</f>
        <v>0</v>
      </c>
      <c r="L160" s="183">
        <v>21</v>
      </c>
      <c r="M160" s="183">
        <f>G160*(1+L160/100)</f>
        <v>0</v>
      </c>
      <c r="N160" s="181">
        <v>6.9999999999999994E-5</v>
      </c>
      <c r="O160" s="181">
        <f>ROUND(E160*N160,2)</f>
        <v>0</v>
      </c>
      <c r="P160" s="181">
        <v>0</v>
      </c>
      <c r="Q160" s="181">
        <f>ROUND(E160*P160,2)</f>
        <v>0</v>
      </c>
      <c r="R160" s="183" t="s">
        <v>409</v>
      </c>
      <c r="S160" s="183" t="s">
        <v>151</v>
      </c>
      <c r="T160" s="184" t="s">
        <v>152</v>
      </c>
      <c r="U160" s="161">
        <v>3.2480000000000002E-2</v>
      </c>
      <c r="V160" s="161">
        <f>ROUND(E160*U160,2)</f>
        <v>1.68</v>
      </c>
      <c r="W160" s="161"/>
      <c r="X160" s="161" t="s">
        <v>153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154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8">
        <v>100</v>
      </c>
      <c r="B161" s="179" t="s">
        <v>410</v>
      </c>
      <c r="C161" s="189" t="s">
        <v>411</v>
      </c>
      <c r="D161" s="180" t="s">
        <v>173</v>
      </c>
      <c r="E161" s="181">
        <v>51.596870000000003</v>
      </c>
      <c r="F161" s="182"/>
      <c r="G161" s="183">
        <f>ROUND(E161*F161,2)</f>
        <v>0</v>
      </c>
      <c r="H161" s="182"/>
      <c r="I161" s="183">
        <f>ROUND(E161*H161,2)</f>
        <v>0</v>
      </c>
      <c r="J161" s="182"/>
      <c r="K161" s="183">
        <f>ROUND(E161*J161,2)</f>
        <v>0</v>
      </c>
      <c r="L161" s="183">
        <v>21</v>
      </c>
      <c r="M161" s="183">
        <f>G161*(1+L161/100)</f>
        <v>0</v>
      </c>
      <c r="N161" s="181">
        <v>1.3999999999999999E-4</v>
      </c>
      <c r="O161" s="181">
        <f>ROUND(E161*N161,2)</f>
        <v>0.01</v>
      </c>
      <c r="P161" s="181">
        <v>0</v>
      </c>
      <c r="Q161" s="181">
        <f>ROUND(E161*P161,2)</f>
        <v>0</v>
      </c>
      <c r="R161" s="183" t="s">
        <v>409</v>
      </c>
      <c r="S161" s="183" t="s">
        <v>151</v>
      </c>
      <c r="T161" s="184" t="s">
        <v>152</v>
      </c>
      <c r="U161" s="161">
        <v>0.10191</v>
      </c>
      <c r="V161" s="161">
        <f>ROUND(E161*U161,2)</f>
        <v>5.26</v>
      </c>
      <c r="W161" s="161"/>
      <c r="X161" s="161" t="s">
        <v>153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154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x14ac:dyDescent="0.2">
      <c r="A162" s="164" t="s">
        <v>145</v>
      </c>
      <c r="B162" s="165" t="s">
        <v>112</v>
      </c>
      <c r="C162" s="187" t="s">
        <v>113</v>
      </c>
      <c r="D162" s="166"/>
      <c r="E162" s="167"/>
      <c r="F162" s="168"/>
      <c r="G162" s="168">
        <f>SUMIF(AG163:AG164,"&lt;&gt;NOR",G163:G164)</f>
        <v>0</v>
      </c>
      <c r="H162" s="168"/>
      <c r="I162" s="168">
        <f>SUM(I163:I164)</f>
        <v>0</v>
      </c>
      <c r="J162" s="168"/>
      <c r="K162" s="168">
        <f>SUM(K163:K164)</f>
        <v>0</v>
      </c>
      <c r="L162" s="168"/>
      <c r="M162" s="168">
        <f>SUM(M163:M164)</f>
        <v>0</v>
      </c>
      <c r="N162" s="167"/>
      <c r="O162" s="167">
        <f>SUM(O163:O164)</f>
        <v>0</v>
      </c>
      <c r="P162" s="167"/>
      <c r="Q162" s="167">
        <f>SUM(Q163:Q164)</f>
        <v>0</v>
      </c>
      <c r="R162" s="168"/>
      <c r="S162" s="168"/>
      <c r="T162" s="169"/>
      <c r="U162" s="163"/>
      <c r="V162" s="163">
        <f>SUM(V163:V164)</f>
        <v>0.36</v>
      </c>
      <c r="W162" s="163"/>
      <c r="X162" s="163"/>
      <c r="AG162" t="s">
        <v>146</v>
      </c>
    </row>
    <row r="163" spans="1:60" ht="33.75" outlineLevel="1" x14ac:dyDescent="0.2">
      <c r="A163" s="178">
        <v>101</v>
      </c>
      <c r="B163" s="179" t="s">
        <v>412</v>
      </c>
      <c r="C163" s="189" t="s">
        <v>413</v>
      </c>
      <c r="D163" s="180" t="s">
        <v>233</v>
      </c>
      <c r="E163" s="181">
        <v>2</v>
      </c>
      <c r="F163" s="182"/>
      <c r="G163" s="183">
        <f>ROUND(E163*F163,2)</f>
        <v>0</v>
      </c>
      <c r="H163" s="182"/>
      <c r="I163" s="183">
        <f>ROUND(E163*H163,2)</f>
        <v>0</v>
      </c>
      <c r="J163" s="182"/>
      <c r="K163" s="183">
        <f>ROUND(E163*J163,2)</f>
        <v>0</v>
      </c>
      <c r="L163" s="183">
        <v>21</v>
      </c>
      <c r="M163" s="183">
        <f>G163*(1+L163/100)</f>
        <v>0</v>
      </c>
      <c r="N163" s="181">
        <v>0</v>
      </c>
      <c r="O163" s="181">
        <f>ROUND(E163*N163,2)</f>
        <v>0</v>
      </c>
      <c r="P163" s="181">
        <v>0</v>
      </c>
      <c r="Q163" s="181">
        <f>ROUND(E163*P163,2)</f>
        <v>0</v>
      </c>
      <c r="R163" s="183" t="s">
        <v>112</v>
      </c>
      <c r="S163" s="183" t="s">
        <v>151</v>
      </c>
      <c r="T163" s="184" t="s">
        <v>152</v>
      </c>
      <c r="U163" s="161">
        <v>0.17979999999999999</v>
      </c>
      <c r="V163" s="161">
        <f>ROUND(E163*U163,2)</f>
        <v>0.36</v>
      </c>
      <c r="W163" s="161"/>
      <c r="X163" s="161" t="s">
        <v>153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154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8">
        <v>102</v>
      </c>
      <c r="B164" s="179" t="s">
        <v>414</v>
      </c>
      <c r="C164" s="189" t="s">
        <v>415</v>
      </c>
      <c r="D164" s="180" t="s">
        <v>399</v>
      </c>
      <c r="E164" s="181">
        <v>1</v>
      </c>
      <c r="F164" s="182"/>
      <c r="G164" s="183">
        <f>ROUND(E164*F164,2)</f>
        <v>0</v>
      </c>
      <c r="H164" s="182"/>
      <c r="I164" s="183">
        <f>ROUND(E164*H164,2)</f>
        <v>0</v>
      </c>
      <c r="J164" s="182"/>
      <c r="K164" s="183">
        <f>ROUND(E164*J164,2)</f>
        <v>0</v>
      </c>
      <c r="L164" s="183">
        <v>21</v>
      </c>
      <c r="M164" s="183">
        <f>G164*(1+L164/100)</f>
        <v>0</v>
      </c>
      <c r="N164" s="181">
        <v>0</v>
      </c>
      <c r="O164" s="181">
        <f>ROUND(E164*N164,2)</f>
        <v>0</v>
      </c>
      <c r="P164" s="181">
        <v>0</v>
      </c>
      <c r="Q164" s="181">
        <f>ROUND(E164*P164,2)</f>
        <v>0</v>
      </c>
      <c r="R164" s="183"/>
      <c r="S164" s="183" t="s">
        <v>201</v>
      </c>
      <c r="T164" s="184" t="s">
        <v>223</v>
      </c>
      <c r="U164" s="161">
        <v>0</v>
      </c>
      <c r="V164" s="161">
        <f>ROUND(E164*U164,2)</f>
        <v>0</v>
      </c>
      <c r="W164" s="161"/>
      <c r="X164" s="161" t="s">
        <v>153</v>
      </c>
      <c r="Y164" s="150"/>
      <c r="Z164" s="150"/>
      <c r="AA164" s="150"/>
      <c r="AB164" s="150"/>
      <c r="AC164" s="150"/>
      <c r="AD164" s="150"/>
      <c r="AE164" s="150"/>
      <c r="AF164" s="150"/>
      <c r="AG164" s="150" t="s">
        <v>154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x14ac:dyDescent="0.2">
      <c r="A165" s="164" t="s">
        <v>145</v>
      </c>
      <c r="B165" s="165" t="s">
        <v>114</v>
      </c>
      <c r="C165" s="187" t="s">
        <v>115</v>
      </c>
      <c r="D165" s="166"/>
      <c r="E165" s="167"/>
      <c r="F165" s="168"/>
      <c r="G165" s="168">
        <f>SUMIF(AG166:AG173,"&lt;&gt;NOR",G166:G173)</f>
        <v>0</v>
      </c>
      <c r="H165" s="168"/>
      <c r="I165" s="168">
        <f>SUM(I166:I173)</f>
        <v>0</v>
      </c>
      <c r="J165" s="168"/>
      <c r="K165" s="168">
        <f>SUM(K166:K173)</f>
        <v>0</v>
      </c>
      <c r="L165" s="168"/>
      <c r="M165" s="168">
        <f>SUM(M166:M173)</f>
        <v>0</v>
      </c>
      <c r="N165" s="167"/>
      <c r="O165" s="167">
        <f>SUM(O166:O173)</f>
        <v>0</v>
      </c>
      <c r="P165" s="167"/>
      <c r="Q165" s="167">
        <f>SUM(Q166:Q173)</f>
        <v>0</v>
      </c>
      <c r="R165" s="168"/>
      <c r="S165" s="168"/>
      <c r="T165" s="169"/>
      <c r="U165" s="163"/>
      <c r="V165" s="163">
        <f>SUM(V166:V173)</f>
        <v>27.259999999999998</v>
      </c>
      <c r="W165" s="163"/>
      <c r="X165" s="163"/>
      <c r="AG165" t="s">
        <v>146</v>
      </c>
    </row>
    <row r="166" spans="1:60" ht="22.5" outlineLevel="1" x14ac:dyDescent="0.2">
      <c r="A166" s="178">
        <v>103</v>
      </c>
      <c r="B166" s="179" t="s">
        <v>416</v>
      </c>
      <c r="C166" s="189" t="s">
        <v>417</v>
      </c>
      <c r="D166" s="180" t="s">
        <v>269</v>
      </c>
      <c r="E166" s="181">
        <v>9.3312899999999992</v>
      </c>
      <c r="F166" s="182"/>
      <c r="G166" s="183">
        <f t="shared" ref="G166:G172" si="14">ROUND(E166*F166,2)</f>
        <v>0</v>
      </c>
      <c r="H166" s="182"/>
      <c r="I166" s="183">
        <f t="shared" ref="I166:I172" si="15">ROUND(E166*H166,2)</f>
        <v>0</v>
      </c>
      <c r="J166" s="182"/>
      <c r="K166" s="183">
        <f t="shared" ref="K166:K172" si="16">ROUND(E166*J166,2)</f>
        <v>0</v>
      </c>
      <c r="L166" s="183">
        <v>21</v>
      </c>
      <c r="M166" s="183">
        <f t="shared" ref="M166:M172" si="17">G166*(1+L166/100)</f>
        <v>0</v>
      </c>
      <c r="N166" s="181">
        <v>0</v>
      </c>
      <c r="O166" s="181">
        <f t="shared" ref="O166:O172" si="18">ROUND(E166*N166,2)</f>
        <v>0</v>
      </c>
      <c r="P166" s="181">
        <v>0</v>
      </c>
      <c r="Q166" s="181">
        <f t="shared" ref="Q166:Q172" si="19">ROUND(E166*P166,2)</f>
        <v>0</v>
      </c>
      <c r="R166" s="183" t="s">
        <v>248</v>
      </c>
      <c r="S166" s="183" t="s">
        <v>151</v>
      </c>
      <c r="T166" s="184" t="s">
        <v>152</v>
      </c>
      <c r="U166" s="161">
        <v>0.93300000000000005</v>
      </c>
      <c r="V166" s="161">
        <f t="shared" ref="V166:V172" si="20">ROUND(E166*U166,2)</f>
        <v>8.7100000000000009</v>
      </c>
      <c r="W166" s="161"/>
      <c r="X166" s="161" t="s">
        <v>418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419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8">
        <v>104</v>
      </c>
      <c r="B167" s="179" t="s">
        <v>420</v>
      </c>
      <c r="C167" s="189" t="s">
        <v>421</v>
      </c>
      <c r="D167" s="180" t="s">
        <v>269</v>
      </c>
      <c r="E167" s="181">
        <v>9.3312899999999992</v>
      </c>
      <c r="F167" s="182"/>
      <c r="G167" s="183">
        <f t="shared" si="14"/>
        <v>0</v>
      </c>
      <c r="H167" s="182"/>
      <c r="I167" s="183">
        <f t="shared" si="15"/>
        <v>0</v>
      </c>
      <c r="J167" s="182"/>
      <c r="K167" s="183">
        <f t="shared" si="16"/>
        <v>0</v>
      </c>
      <c r="L167" s="183">
        <v>21</v>
      </c>
      <c r="M167" s="183">
        <f t="shared" si="17"/>
        <v>0</v>
      </c>
      <c r="N167" s="181">
        <v>0</v>
      </c>
      <c r="O167" s="181">
        <f t="shared" si="18"/>
        <v>0</v>
      </c>
      <c r="P167" s="181">
        <v>0</v>
      </c>
      <c r="Q167" s="181">
        <f t="shared" si="19"/>
        <v>0</v>
      </c>
      <c r="R167" s="183" t="s">
        <v>248</v>
      </c>
      <c r="S167" s="183" t="s">
        <v>151</v>
      </c>
      <c r="T167" s="184" t="s">
        <v>152</v>
      </c>
      <c r="U167" s="161">
        <v>0.49</v>
      </c>
      <c r="V167" s="161">
        <f t="shared" si="20"/>
        <v>4.57</v>
      </c>
      <c r="W167" s="161"/>
      <c r="X167" s="161" t="s">
        <v>418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419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8">
        <v>105</v>
      </c>
      <c r="B168" s="179" t="s">
        <v>422</v>
      </c>
      <c r="C168" s="189" t="s">
        <v>423</v>
      </c>
      <c r="D168" s="180" t="s">
        <v>269</v>
      </c>
      <c r="E168" s="181">
        <v>93.312849999999997</v>
      </c>
      <c r="F168" s="182"/>
      <c r="G168" s="183">
        <f t="shared" si="14"/>
        <v>0</v>
      </c>
      <c r="H168" s="182"/>
      <c r="I168" s="183">
        <f t="shared" si="15"/>
        <v>0</v>
      </c>
      <c r="J168" s="182"/>
      <c r="K168" s="183">
        <f t="shared" si="16"/>
        <v>0</v>
      </c>
      <c r="L168" s="183">
        <v>21</v>
      </c>
      <c r="M168" s="183">
        <f t="shared" si="17"/>
        <v>0</v>
      </c>
      <c r="N168" s="181">
        <v>0</v>
      </c>
      <c r="O168" s="181">
        <f t="shared" si="18"/>
        <v>0</v>
      </c>
      <c r="P168" s="181">
        <v>0</v>
      </c>
      <c r="Q168" s="181">
        <f t="shared" si="19"/>
        <v>0</v>
      </c>
      <c r="R168" s="183" t="s">
        <v>248</v>
      </c>
      <c r="S168" s="183" t="s">
        <v>151</v>
      </c>
      <c r="T168" s="184" t="s">
        <v>152</v>
      </c>
      <c r="U168" s="161">
        <v>0</v>
      </c>
      <c r="V168" s="161">
        <f t="shared" si="20"/>
        <v>0</v>
      </c>
      <c r="W168" s="161"/>
      <c r="X168" s="161" t="s">
        <v>418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419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8">
        <v>106</v>
      </c>
      <c r="B169" s="179" t="s">
        <v>424</v>
      </c>
      <c r="C169" s="189" t="s">
        <v>425</v>
      </c>
      <c r="D169" s="180" t="s">
        <v>269</v>
      </c>
      <c r="E169" s="181">
        <v>9.3312899999999992</v>
      </c>
      <c r="F169" s="182"/>
      <c r="G169" s="183">
        <f t="shared" si="14"/>
        <v>0</v>
      </c>
      <c r="H169" s="182"/>
      <c r="I169" s="183">
        <f t="shared" si="15"/>
        <v>0</v>
      </c>
      <c r="J169" s="182"/>
      <c r="K169" s="183">
        <f t="shared" si="16"/>
        <v>0</v>
      </c>
      <c r="L169" s="183">
        <v>21</v>
      </c>
      <c r="M169" s="183">
        <f t="shared" si="17"/>
        <v>0</v>
      </c>
      <c r="N169" s="181">
        <v>0</v>
      </c>
      <c r="O169" s="181">
        <f t="shared" si="18"/>
        <v>0</v>
      </c>
      <c r="P169" s="181">
        <v>0</v>
      </c>
      <c r="Q169" s="181">
        <f t="shared" si="19"/>
        <v>0</v>
      </c>
      <c r="R169" s="183" t="s">
        <v>248</v>
      </c>
      <c r="S169" s="183" t="s">
        <v>151</v>
      </c>
      <c r="T169" s="184" t="s">
        <v>152</v>
      </c>
      <c r="U169" s="161">
        <v>0.94199999999999995</v>
      </c>
      <c r="V169" s="161">
        <f t="shared" si="20"/>
        <v>8.7899999999999991</v>
      </c>
      <c r="W169" s="161"/>
      <c r="X169" s="161" t="s">
        <v>418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419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78">
        <v>107</v>
      </c>
      <c r="B170" s="179" t="s">
        <v>426</v>
      </c>
      <c r="C170" s="189" t="s">
        <v>427</v>
      </c>
      <c r="D170" s="180" t="s">
        <v>269</v>
      </c>
      <c r="E170" s="181">
        <v>46.65643</v>
      </c>
      <c r="F170" s="182"/>
      <c r="G170" s="183">
        <f t="shared" si="14"/>
        <v>0</v>
      </c>
      <c r="H170" s="182"/>
      <c r="I170" s="183">
        <f t="shared" si="15"/>
        <v>0</v>
      </c>
      <c r="J170" s="182"/>
      <c r="K170" s="183">
        <f t="shared" si="16"/>
        <v>0</v>
      </c>
      <c r="L170" s="183">
        <v>21</v>
      </c>
      <c r="M170" s="183">
        <f t="shared" si="17"/>
        <v>0</v>
      </c>
      <c r="N170" s="181">
        <v>0</v>
      </c>
      <c r="O170" s="181">
        <f t="shared" si="18"/>
        <v>0</v>
      </c>
      <c r="P170" s="181">
        <v>0</v>
      </c>
      <c r="Q170" s="181">
        <f t="shared" si="19"/>
        <v>0</v>
      </c>
      <c r="R170" s="183" t="s">
        <v>248</v>
      </c>
      <c r="S170" s="183" t="s">
        <v>151</v>
      </c>
      <c r="T170" s="184" t="s">
        <v>152</v>
      </c>
      <c r="U170" s="161">
        <v>0.11</v>
      </c>
      <c r="V170" s="161">
        <f t="shared" si="20"/>
        <v>5.13</v>
      </c>
      <c r="W170" s="161"/>
      <c r="X170" s="161" t="s">
        <v>418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419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78">
        <v>108</v>
      </c>
      <c r="B171" s="179" t="s">
        <v>428</v>
      </c>
      <c r="C171" s="189" t="s">
        <v>429</v>
      </c>
      <c r="D171" s="180" t="s">
        <v>269</v>
      </c>
      <c r="E171" s="181">
        <v>9.3312899999999992</v>
      </c>
      <c r="F171" s="182"/>
      <c r="G171" s="183">
        <f t="shared" si="14"/>
        <v>0</v>
      </c>
      <c r="H171" s="182"/>
      <c r="I171" s="183">
        <f t="shared" si="15"/>
        <v>0</v>
      </c>
      <c r="J171" s="182"/>
      <c r="K171" s="183">
        <f t="shared" si="16"/>
        <v>0</v>
      </c>
      <c r="L171" s="183">
        <v>21</v>
      </c>
      <c r="M171" s="183">
        <f t="shared" si="17"/>
        <v>0</v>
      </c>
      <c r="N171" s="181">
        <v>0</v>
      </c>
      <c r="O171" s="181">
        <f t="shared" si="18"/>
        <v>0</v>
      </c>
      <c r="P171" s="181">
        <v>0</v>
      </c>
      <c r="Q171" s="181">
        <f t="shared" si="19"/>
        <v>0</v>
      </c>
      <c r="R171" s="183" t="s">
        <v>248</v>
      </c>
      <c r="S171" s="183" t="s">
        <v>151</v>
      </c>
      <c r="T171" s="184" t="s">
        <v>152</v>
      </c>
      <c r="U171" s="161">
        <v>0</v>
      </c>
      <c r="V171" s="161">
        <f t="shared" si="20"/>
        <v>0</v>
      </c>
      <c r="W171" s="161"/>
      <c r="X171" s="161" t="s">
        <v>418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419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1">
        <v>109</v>
      </c>
      <c r="B172" s="172" t="s">
        <v>430</v>
      </c>
      <c r="C172" s="188" t="s">
        <v>431</v>
      </c>
      <c r="D172" s="173" t="s">
        <v>269</v>
      </c>
      <c r="E172" s="174">
        <v>9.3312899999999992</v>
      </c>
      <c r="F172" s="175"/>
      <c r="G172" s="176">
        <f t="shared" si="14"/>
        <v>0</v>
      </c>
      <c r="H172" s="175"/>
      <c r="I172" s="176">
        <f t="shared" si="15"/>
        <v>0</v>
      </c>
      <c r="J172" s="175"/>
      <c r="K172" s="176">
        <f t="shared" si="16"/>
        <v>0</v>
      </c>
      <c r="L172" s="176">
        <v>21</v>
      </c>
      <c r="M172" s="176">
        <f t="shared" si="17"/>
        <v>0</v>
      </c>
      <c r="N172" s="174">
        <v>0</v>
      </c>
      <c r="O172" s="174">
        <f t="shared" si="18"/>
        <v>0</v>
      </c>
      <c r="P172" s="174">
        <v>0</v>
      </c>
      <c r="Q172" s="174">
        <f t="shared" si="19"/>
        <v>0</v>
      </c>
      <c r="R172" s="176" t="s">
        <v>432</v>
      </c>
      <c r="S172" s="176" t="s">
        <v>151</v>
      </c>
      <c r="T172" s="177" t="s">
        <v>152</v>
      </c>
      <c r="U172" s="161">
        <v>6.0000000000000001E-3</v>
      </c>
      <c r="V172" s="161">
        <f t="shared" si="20"/>
        <v>0.06</v>
      </c>
      <c r="W172" s="161"/>
      <c r="X172" s="161" t="s">
        <v>418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419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251" t="s">
        <v>433</v>
      </c>
      <c r="D173" s="252"/>
      <c r="E173" s="252"/>
      <c r="F173" s="252"/>
      <c r="G173" s="252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156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x14ac:dyDescent="0.2">
      <c r="A174" s="164" t="s">
        <v>145</v>
      </c>
      <c r="B174" s="165" t="s">
        <v>117</v>
      </c>
      <c r="C174" s="187" t="s">
        <v>27</v>
      </c>
      <c r="D174" s="166"/>
      <c r="E174" s="167"/>
      <c r="F174" s="168"/>
      <c r="G174" s="168">
        <f>SUMIF(AG175:AG175,"&lt;&gt;NOR",G175:G175)</f>
        <v>0</v>
      </c>
      <c r="H174" s="168"/>
      <c r="I174" s="168">
        <f>SUM(I175:I175)</f>
        <v>0</v>
      </c>
      <c r="J174" s="168"/>
      <c r="K174" s="168">
        <f>SUM(K175:K175)</f>
        <v>0</v>
      </c>
      <c r="L174" s="168"/>
      <c r="M174" s="168">
        <f>SUM(M175:M175)</f>
        <v>0</v>
      </c>
      <c r="N174" s="167"/>
      <c r="O174" s="167">
        <f>SUM(O175:O175)</f>
        <v>0</v>
      </c>
      <c r="P174" s="167"/>
      <c r="Q174" s="167">
        <f>SUM(Q175:Q175)</f>
        <v>0</v>
      </c>
      <c r="R174" s="168"/>
      <c r="S174" s="168"/>
      <c r="T174" s="169"/>
      <c r="U174" s="163"/>
      <c r="V174" s="163">
        <f>SUM(V175:V175)</f>
        <v>0</v>
      </c>
      <c r="W174" s="163"/>
      <c r="X174" s="163"/>
      <c r="AG174" t="s">
        <v>146</v>
      </c>
    </row>
    <row r="175" spans="1:60" outlineLevel="1" x14ac:dyDescent="0.2">
      <c r="A175" s="178">
        <v>110</v>
      </c>
      <c r="B175" s="179" t="s">
        <v>434</v>
      </c>
      <c r="C175" s="189" t="s">
        <v>435</v>
      </c>
      <c r="D175" s="180" t="s">
        <v>436</v>
      </c>
      <c r="E175" s="181">
        <v>1</v>
      </c>
      <c r="F175" s="182"/>
      <c r="G175" s="183">
        <f>ROUND(E175*F175,2)</f>
        <v>0</v>
      </c>
      <c r="H175" s="182"/>
      <c r="I175" s="183">
        <f>ROUND(E175*H175,2)</f>
        <v>0</v>
      </c>
      <c r="J175" s="182"/>
      <c r="K175" s="183">
        <f>ROUND(E175*J175,2)</f>
        <v>0</v>
      </c>
      <c r="L175" s="183">
        <v>21</v>
      </c>
      <c r="M175" s="183">
        <f>G175*(1+L175/100)</f>
        <v>0</v>
      </c>
      <c r="N175" s="181">
        <v>0</v>
      </c>
      <c r="O175" s="181">
        <f>ROUND(E175*N175,2)</f>
        <v>0</v>
      </c>
      <c r="P175" s="181">
        <v>0</v>
      </c>
      <c r="Q175" s="181">
        <f>ROUND(E175*P175,2)</f>
        <v>0</v>
      </c>
      <c r="R175" s="183"/>
      <c r="S175" s="183" t="s">
        <v>151</v>
      </c>
      <c r="T175" s="184" t="s">
        <v>223</v>
      </c>
      <c r="U175" s="161">
        <v>0</v>
      </c>
      <c r="V175" s="161">
        <f>ROUND(E175*U175,2)</f>
        <v>0</v>
      </c>
      <c r="W175" s="161"/>
      <c r="X175" s="161" t="s">
        <v>437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438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x14ac:dyDescent="0.2">
      <c r="A176" s="164" t="s">
        <v>145</v>
      </c>
      <c r="B176" s="165" t="s">
        <v>118</v>
      </c>
      <c r="C176" s="187" t="s">
        <v>28</v>
      </c>
      <c r="D176" s="166"/>
      <c r="E176" s="167"/>
      <c r="F176" s="168"/>
      <c r="G176" s="168">
        <f>SUMIF(AG177:AG177,"&lt;&gt;NOR",G177:G177)</f>
        <v>0</v>
      </c>
      <c r="H176" s="168"/>
      <c r="I176" s="168">
        <f>SUM(I177:I177)</f>
        <v>0</v>
      </c>
      <c r="J176" s="168"/>
      <c r="K176" s="168">
        <f>SUM(K177:K177)</f>
        <v>0</v>
      </c>
      <c r="L176" s="168"/>
      <c r="M176" s="168">
        <f>SUM(M177:M177)</f>
        <v>0</v>
      </c>
      <c r="N176" s="167"/>
      <c r="O176" s="167">
        <f>SUM(O177:O177)</f>
        <v>0</v>
      </c>
      <c r="P176" s="167"/>
      <c r="Q176" s="167">
        <f>SUM(Q177:Q177)</f>
        <v>0</v>
      </c>
      <c r="R176" s="168"/>
      <c r="S176" s="168"/>
      <c r="T176" s="169"/>
      <c r="U176" s="163"/>
      <c r="V176" s="163">
        <f>SUM(V177:V177)</f>
        <v>0</v>
      </c>
      <c r="W176" s="163"/>
      <c r="X176" s="163"/>
      <c r="AG176" t="s">
        <v>146</v>
      </c>
    </row>
    <row r="177" spans="1:60" outlineLevel="1" x14ac:dyDescent="0.2">
      <c r="A177" s="171">
        <v>111</v>
      </c>
      <c r="B177" s="172" t="s">
        <v>439</v>
      </c>
      <c r="C177" s="188" t="s">
        <v>440</v>
      </c>
      <c r="D177" s="173" t="s">
        <v>436</v>
      </c>
      <c r="E177" s="174">
        <v>1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</v>
      </c>
      <c r="O177" s="174">
        <f>ROUND(E177*N177,2)</f>
        <v>0</v>
      </c>
      <c r="P177" s="174">
        <v>0</v>
      </c>
      <c r="Q177" s="174">
        <f>ROUND(E177*P177,2)</f>
        <v>0</v>
      </c>
      <c r="R177" s="176"/>
      <c r="S177" s="176" t="s">
        <v>201</v>
      </c>
      <c r="T177" s="177" t="s">
        <v>223</v>
      </c>
      <c r="U177" s="161">
        <v>0</v>
      </c>
      <c r="V177" s="161">
        <f>ROUND(E177*U177,2)</f>
        <v>0</v>
      </c>
      <c r="W177" s="161"/>
      <c r="X177" s="161" t="s">
        <v>437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438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x14ac:dyDescent="0.2">
      <c r="A178" s="3"/>
      <c r="B178" s="4"/>
      <c r="C178" s="191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v>15</v>
      </c>
      <c r="AF178">
        <v>21</v>
      </c>
      <c r="AG178" t="s">
        <v>132</v>
      </c>
    </row>
    <row r="179" spans="1:60" x14ac:dyDescent="0.2">
      <c r="A179" s="153"/>
      <c r="B179" s="154" t="s">
        <v>29</v>
      </c>
      <c r="C179" s="192"/>
      <c r="D179" s="155"/>
      <c r="E179" s="156"/>
      <c r="F179" s="156"/>
      <c r="G179" s="170">
        <f>G8+G15+G23+G26+G34+G48+G52+G56+G62+G75+G79+G88+G97+G108+G114+G117+G124+G135+G137+G144+G154+G159+G162+G165+G174+G176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f>SUMIF(L7:L177,AE178,G7:G177)</f>
        <v>0</v>
      </c>
      <c r="AF179">
        <f>SUMIF(L7:L177,AF178,G7:G177)</f>
        <v>0</v>
      </c>
      <c r="AG179" t="s">
        <v>441</v>
      </c>
    </row>
    <row r="180" spans="1:60" x14ac:dyDescent="0.2">
      <c r="C180" s="193"/>
      <c r="D180" s="10"/>
      <c r="AG180" t="s">
        <v>442</v>
      </c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JEeYR/Snx0qf4QX8VUYWjmEpxww/IGKktFIWR3M9suJuRuhIXedJ3s19Bavzyek/NtKk5gFfbHqQFE1jQn/YQ==" saltValue="dX++KQ44xYJ58/jZGT9Yqg==" spinCount="100000" sheet="1"/>
  <mergeCells count="37">
    <mergeCell ref="C12:G12"/>
    <mergeCell ref="A1:G1"/>
    <mergeCell ref="C2:G2"/>
    <mergeCell ref="C3:G3"/>
    <mergeCell ref="C4:G4"/>
    <mergeCell ref="C10:G10"/>
    <mergeCell ref="C60:G60"/>
    <mergeCell ref="C14:G14"/>
    <mergeCell ref="C17:G17"/>
    <mergeCell ref="C20:G20"/>
    <mergeCell ref="C28:G28"/>
    <mergeCell ref="C32:G32"/>
    <mergeCell ref="C36:G36"/>
    <mergeCell ref="C39:G39"/>
    <mergeCell ref="C41:G41"/>
    <mergeCell ref="C43:G43"/>
    <mergeCell ref="C50:G50"/>
    <mergeCell ref="C58:G58"/>
    <mergeCell ref="C107:G107"/>
    <mergeCell ref="C65:G65"/>
    <mergeCell ref="C67:G67"/>
    <mergeCell ref="C69:G69"/>
    <mergeCell ref="C74:G74"/>
    <mergeCell ref="C78:G78"/>
    <mergeCell ref="C87:G87"/>
    <mergeCell ref="C90:G90"/>
    <mergeCell ref="C92:G92"/>
    <mergeCell ref="C94:G94"/>
    <mergeCell ref="C100:G100"/>
    <mergeCell ref="C102:G102"/>
    <mergeCell ref="C173:G173"/>
    <mergeCell ref="C116:G116"/>
    <mergeCell ref="C119:G119"/>
    <mergeCell ref="C123:G123"/>
    <mergeCell ref="C134:G134"/>
    <mergeCell ref="C143:G143"/>
    <mergeCell ref="C148:G1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Ing. Dagmar HORINOVÁ</cp:lastModifiedBy>
  <cp:lastPrinted>2019-03-19T12:27:02Z</cp:lastPrinted>
  <dcterms:created xsi:type="dcterms:W3CDTF">2009-04-08T07:15:50Z</dcterms:created>
  <dcterms:modified xsi:type="dcterms:W3CDTF">2022-08-18T13:47:33Z</dcterms:modified>
</cp:coreProperties>
</file>