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ůj disk\Byt Dlouhá 1334, FM\TISK\"/>
    </mc:Choice>
  </mc:AlternateContent>
  <xr:revisionPtr revIDLastSave="0" documentId="8_{1936D024-4468-4BF5-A3E8-725B0DFE530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01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'SO01 1 Pol'!$A$1:$Y$184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5" i="1" l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183" i="12"/>
  <c r="BA174" i="12"/>
  <c r="BA46" i="12"/>
  <c r="BA23" i="12"/>
  <c r="BA18" i="12"/>
  <c r="Q8" i="12"/>
  <c r="V8" i="12"/>
  <c r="G9" i="12"/>
  <c r="AE183" i="12" s="1"/>
  <c r="I9" i="12"/>
  <c r="I8" i="12" s="1"/>
  <c r="K9" i="12"/>
  <c r="K8" i="12" s="1"/>
  <c r="M9" i="12"/>
  <c r="M8" i="12" s="1"/>
  <c r="O9" i="12"/>
  <c r="O8" i="12" s="1"/>
  <c r="Q9" i="12"/>
  <c r="V9" i="12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3" i="12"/>
  <c r="I13" i="12"/>
  <c r="K13" i="12"/>
  <c r="M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G16" i="12"/>
  <c r="I16" i="12"/>
  <c r="K16" i="12"/>
  <c r="K15" i="12" s="1"/>
  <c r="M16" i="12"/>
  <c r="M15" i="12" s="1"/>
  <c r="O16" i="12"/>
  <c r="O15" i="12" s="1"/>
  <c r="Q16" i="12"/>
  <c r="Q15" i="12" s="1"/>
  <c r="V16" i="12"/>
  <c r="V15" i="12" s="1"/>
  <c r="G17" i="12"/>
  <c r="I17" i="12"/>
  <c r="K17" i="12"/>
  <c r="M17" i="12"/>
  <c r="O17" i="12"/>
  <c r="Q17" i="12"/>
  <c r="V17" i="12"/>
  <c r="G19" i="12"/>
  <c r="I19" i="12"/>
  <c r="K19" i="12"/>
  <c r="M19" i="12"/>
  <c r="O19" i="12"/>
  <c r="Q19" i="12"/>
  <c r="V19" i="12"/>
  <c r="G20" i="12"/>
  <c r="I20" i="12"/>
  <c r="K20" i="12"/>
  <c r="M20" i="12"/>
  <c r="O20" i="12"/>
  <c r="Q20" i="12"/>
  <c r="V20" i="12"/>
  <c r="G22" i="12"/>
  <c r="I22" i="12"/>
  <c r="K22" i="12"/>
  <c r="M22" i="12"/>
  <c r="O22" i="12"/>
  <c r="Q22" i="12"/>
  <c r="V22" i="12"/>
  <c r="G24" i="12"/>
  <c r="I24" i="12"/>
  <c r="K24" i="12"/>
  <c r="M24" i="12"/>
  <c r="O24" i="12"/>
  <c r="Q24" i="12"/>
  <c r="V24" i="12"/>
  <c r="G25" i="12"/>
  <c r="G26" i="12"/>
  <c r="I26" i="12"/>
  <c r="I25" i="12" s="1"/>
  <c r="K26" i="12"/>
  <c r="K25" i="12" s="1"/>
  <c r="M26" i="12"/>
  <c r="O26" i="12"/>
  <c r="O25" i="12" s="1"/>
  <c r="Q26" i="12"/>
  <c r="Q25" i="12" s="1"/>
  <c r="V26" i="12"/>
  <c r="V25" i="12" s="1"/>
  <c r="G28" i="12"/>
  <c r="M28" i="12" s="1"/>
  <c r="I28" i="12"/>
  <c r="K28" i="12"/>
  <c r="O28" i="12"/>
  <c r="Q28" i="12"/>
  <c r="V28" i="12"/>
  <c r="Q29" i="12"/>
  <c r="V29" i="12"/>
  <c r="G30" i="12"/>
  <c r="G29" i="12" s="1"/>
  <c r="I30" i="12"/>
  <c r="I29" i="12" s="1"/>
  <c r="K30" i="12"/>
  <c r="K29" i="12" s="1"/>
  <c r="M30" i="12"/>
  <c r="M29" i="12" s="1"/>
  <c r="O30" i="12"/>
  <c r="O29" i="12" s="1"/>
  <c r="Q30" i="12"/>
  <c r="V30" i="12"/>
  <c r="G31" i="12"/>
  <c r="I31" i="12"/>
  <c r="K31" i="12"/>
  <c r="M31" i="12"/>
  <c r="O31" i="12"/>
  <c r="Q31" i="12"/>
  <c r="V31" i="12"/>
  <c r="O32" i="12"/>
  <c r="Q32" i="12"/>
  <c r="V32" i="12"/>
  <c r="G33" i="12"/>
  <c r="I33" i="12"/>
  <c r="K33" i="12"/>
  <c r="M33" i="12"/>
  <c r="O33" i="12"/>
  <c r="Q33" i="12"/>
  <c r="V33" i="12"/>
  <c r="G35" i="12"/>
  <c r="I35" i="12"/>
  <c r="K35" i="12"/>
  <c r="M35" i="12"/>
  <c r="O35" i="12"/>
  <c r="Q35" i="12"/>
  <c r="V35" i="12"/>
  <c r="G37" i="12"/>
  <c r="M37" i="12" s="1"/>
  <c r="M32" i="12" s="1"/>
  <c r="I37" i="12"/>
  <c r="I32" i="12" s="1"/>
  <c r="K37" i="12"/>
  <c r="O37" i="12"/>
  <c r="Q37" i="12"/>
  <c r="V37" i="12"/>
  <c r="G39" i="12"/>
  <c r="I39" i="12"/>
  <c r="K39" i="12"/>
  <c r="M39" i="12"/>
  <c r="O39" i="12"/>
  <c r="Q39" i="12"/>
  <c r="V39" i="12"/>
  <c r="G41" i="12"/>
  <c r="I41" i="12"/>
  <c r="K41" i="12"/>
  <c r="K32" i="12" s="1"/>
  <c r="M41" i="12"/>
  <c r="O41" i="12"/>
  <c r="Q41" i="12"/>
  <c r="V41" i="12"/>
  <c r="G42" i="12"/>
  <c r="I42" i="12"/>
  <c r="K42" i="12"/>
  <c r="M42" i="12"/>
  <c r="O42" i="12"/>
  <c r="Q42" i="12"/>
  <c r="V42" i="12"/>
  <c r="G44" i="12"/>
  <c r="I44" i="12"/>
  <c r="K44" i="12"/>
  <c r="M44" i="12"/>
  <c r="O44" i="12"/>
  <c r="Q44" i="12"/>
  <c r="G45" i="12"/>
  <c r="I45" i="12"/>
  <c r="K45" i="12"/>
  <c r="M45" i="12"/>
  <c r="O45" i="12"/>
  <c r="Q45" i="12"/>
  <c r="V45" i="12"/>
  <c r="V44" i="12" s="1"/>
  <c r="I47" i="12"/>
  <c r="K47" i="12"/>
  <c r="O47" i="12"/>
  <c r="Q47" i="12"/>
  <c r="V47" i="12"/>
  <c r="G48" i="12"/>
  <c r="M48" i="12" s="1"/>
  <c r="M47" i="12" s="1"/>
  <c r="I48" i="12"/>
  <c r="K48" i="12"/>
  <c r="O48" i="12"/>
  <c r="Q48" i="12"/>
  <c r="V48" i="12"/>
  <c r="G50" i="12"/>
  <c r="I50" i="12"/>
  <c r="K50" i="12"/>
  <c r="M50" i="12"/>
  <c r="O50" i="12"/>
  <c r="Q50" i="12"/>
  <c r="V50" i="12"/>
  <c r="G51" i="12"/>
  <c r="I51" i="12"/>
  <c r="K51" i="12"/>
  <c r="G52" i="12"/>
  <c r="I52" i="12"/>
  <c r="K52" i="12"/>
  <c r="M52" i="12"/>
  <c r="M51" i="12" s="1"/>
  <c r="O52" i="12"/>
  <c r="O51" i="12" s="1"/>
  <c r="Q52" i="12"/>
  <c r="Q51" i="12" s="1"/>
  <c r="V52" i="12"/>
  <c r="V51" i="12" s="1"/>
  <c r="G54" i="12"/>
  <c r="I54" i="12"/>
  <c r="K54" i="12"/>
  <c r="M54" i="12"/>
  <c r="O54" i="12"/>
  <c r="Q54" i="12"/>
  <c r="V54" i="12"/>
  <c r="G57" i="12"/>
  <c r="I57" i="12"/>
  <c r="K57" i="12"/>
  <c r="M57" i="12"/>
  <c r="O57" i="12"/>
  <c r="Q57" i="12"/>
  <c r="V57" i="12"/>
  <c r="G60" i="12"/>
  <c r="I60" i="12"/>
  <c r="K60" i="12"/>
  <c r="M60" i="12"/>
  <c r="O60" i="12"/>
  <c r="Q60" i="12"/>
  <c r="V60" i="12"/>
  <c r="G64" i="12"/>
  <c r="I64" i="12"/>
  <c r="K64" i="12"/>
  <c r="M64" i="12"/>
  <c r="O64" i="12"/>
  <c r="Q64" i="12"/>
  <c r="V64" i="12"/>
  <c r="G67" i="12"/>
  <c r="M67" i="12" s="1"/>
  <c r="M66" i="12" s="1"/>
  <c r="I67" i="12"/>
  <c r="I66" i="12" s="1"/>
  <c r="K67" i="12"/>
  <c r="O67" i="12"/>
  <c r="Q67" i="12"/>
  <c r="V67" i="12"/>
  <c r="G71" i="12"/>
  <c r="I71" i="12"/>
  <c r="K71" i="12"/>
  <c r="M71" i="12"/>
  <c r="O71" i="12"/>
  <c r="Q71" i="12"/>
  <c r="V71" i="12"/>
  <c r="G75" i="12"/>
  <c r="I75" i="12"/>
  <c r="K75" i="12"/>
  <c r="K66" i="12" s="1"/>
  <c r="M75" i="12"/>
  <c r="O75" i="12"/>
  <c r="Q75" i="12"/>
  <c r="V75" i="12"/>
  <c r="G76" i="12"/>
  <c r="I76" i="12"/>
  <c r="K76" i="12"/>
  <c r="M76" i="12"/>
  <c r="O76" i="12"/>
  <c r="Q76" i="12"/>
  <c r="V76" i="12"/>
  <c r="G78" i="12"/>
  <c r="I78" i="12"/>
  <c r="K78" i="12"/>
  <c r="M78" i="12"/>
  <c r="O78" i="12"/>
  <c r="O66" i="12" s="1"/>
  <c r="Q78" i="12"/>
  <c r="Q66" i="12" s="1"/>
  <c r="V78" i="12"/>
  <c r="G79" i="12"/>
  <c r="I79" i="12"/>
  <c r="K79" i="12"/>
  <c r="M79" i="12"/>
  <c r="O79" i="12"/>
  <c r="Q79" i="12"/>
  <c r="V79" i="12"/>
  <c r="G81" i="12"/>
  <c r="I81" i="12"/>
  <c r="K81" i="12"/>
  <c r="M81" i="12"/>
  <c r="O81" i="12"/>
  <c r="Q81" i="12"/>
  <c r="V81" i="12"/>
  <c r="V66" i="12" s="1"/>
  <c r="G83" i="12"/>
  <c r="M83" i="12" s="1"/>
  <c r="I83" i="12"/>
  <c r="K83" i="12"/>
  <c r="O83" i="12"/>
  <c r="Q83" i="12"/>
  <c r="V83" i="12"/>
  <c r="G86" i="12"/>
  <c r="M86" i="12" s="1"/>
  <c r="I86" i="12"/>
  <c r="I85" i="12" s="1"/>
  <c r="K86" i="12"/>
  <c r="K85" i="12" s="1"/>
  <c r="O86" i="12"/>
  <c r="Q86" i="12"/>
  <c r="V86" i="12"/>
  <c r="G87" i="12"/>
  <c r="I87" i="12"/>
  <c r="K87" i="12"/>
  <c r="M87" i="12"/>
  <c r="O87" i="12"/>
  <c r="Q87" i="12"/>
  <c r="V87" i="12"/>
  <c r="G88" i="12"/>
  <c r="I88" i="12"/>
  <c r="K88" i="12"/>
  <c r="M88" i="12"/>
  <c r="O88" i="12"/>
  <c r="O85" i="12" s="1"/>
  <c r="Q88" i="12"/>
  <c r="V88" i="12"/>
  <c r="G89" i="12"/>
  <c r="I89" i="12"/>
  <c r="K89" i="12"/>
  <c r="M89" i="12"/>
  <c r="O89" i="12"/>
  <c r="Q89" i="12"/>
  <c r="V89" i="12"/>
  <c r="G91" i="12"/>
  <c r="I91" i="12"/>
  <c r="K91" i="12"/>
  <c r="M91" i="12"/>
  <c r="O91" i="12"/>
  <c r="Q91" i="12"/>
  <c r="Q85" i="12" s="1"/>
  <c r="V91" i="12"/>
  <c r="V85" i="12" s="1"/>
  <c r="G92" i="12"/>
  <c r="I92" i="12"/>
  <c r="K92" i="12"/>
  <c r="M92" i="12"/>
  <c r="O92" i="12"/>
  <c r="Q92" i="12"/>
  <c r="V92" i="12"/>
  <c r="G93" i="12"/>
  <c r="I93" i="12"/>
  <c r="K93" i="12"/>
  <c r="M93" i="12"/>
  <c r="O93" i="12"/>
  <c r="Q93" i="12"/>
  <c r="V93" i="12"/>
  <c r="G94" i="12"/>
  <c r="M94" i="12" s="1"/>
  <c r="I94" i="12"/>
  <c r="K94" i="12"/>
  <c r="O94" i="12"/>
  <c r="Q94" i="12"/>
  <c r="V94" i="12"/>
  <c r="G95" i="12"/>
  <c r="I95" i="12"/>
  <c r="K95" i="12"/>
  <c r="M95" i="12"/>
  <c r="O95" i="12"/>
  <c r="Q95" i="12"/>
  <c r="V95" i="12"/>
  <c r="G96" i="12"/>
  <c r="I96" i="12"/>
  <c r="K96" i="12"/>
  <c r="M96" i="12"/>
  <c r="O96" i="12"/>
  <c r="Q96" i="12"/>
  <c r="V96" i="12"/>
  <c r="G97" i="12"/>
  <c r="I97" i="12"/>
  <c r="K97" i="12"/>
  <c r="M97" i="12"/>
  <c r="O97" i="12"/>
  <c r="Q97" i="12"/>
  <c r="V97" i="12"/>
  <c r="G98" i="12"/>
  <c r="I98" i="12"/>
  <c r="K98" i="12"/>
  <c r="M98" i="12"/>
  <c r="O98" i="12"/>
  <c r="Q98" i="12"/>
  <c r="V98" i="12"/>
  <c r="G99" i="12"/>
  <c r="I99" i="12"/>
  <c r="K99" i="12"/>
  <c r="M99" i="12"/>
  <c r="O99" i="12"/>
  <c r="Q99" i="12"/>
  <c r="V99" i="12"/>
  <c r="G100" i="12"/>
  <c r="I100" i="12"/>
  <c r="K100" i="12"/>
  <c r="M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I102" i="12"/>
  <c r="K102" i="12"/>
  <c r="M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I104" i="12"/>
  <c r="K104" i="12"/>
  <c r="M104" i="12"/>
  <c r="O104" i="12"/>
  <c r="Q104" i="12"/>
  <c r="V104" i="12"/>
  <c r="G105" i="12"/>
  <c r="I105" i="12"/>
  <c r="K105" i="12"/>
  <c r="M105" i="12"/>
  <c r="O105" i="12"/>
  <c r="Q105" i="12"/>
  <c r="V105" i="12"/>
  <c r="G106" i="12"/>
  <c r="I106" i="12"/>
  <c r="K106" i="12"/>
  <c r="M106" i="12"/>
  <c r="O106" i="12"/>
  <c r="Q106" i="12"/>
  <c r="V106" i="12"/>
  <c r="G107" i="12"/>
  <c r="I107" i="12"/>
  <c r="K107" i="12"/>
  <c r="M107" i="12"/>
  <c r="O107" i="12"/>
  <c r="Q107" i="12"/>
  <c r="V107" i="12"/>
  <c r="G108" i="12"/>
  <c r="I108" i="12"/>
  <c r="K108" i="12"/>
  <c r="M108" i="12"/>
  <c r="O108" i="12"/>
  <c r="Q108" i="12"/>
  <c r="V108" i="12"/>
  <c r="K109" i="12"/>
  <c r="O109" i="12"/>
  <c r="Q109" i="12"/>
  <c r="V109" i="12"/>
  <c r="G110" i="12"/>
  <c r="M110" i="12" s="1"/>
  <c r="M109" i="12" s="1"/>
  <c r="I110" i="12"/>
  <c r="I109" i="12" s="1"/>
  <c r="K110" i="12"/>
  <c r="O110" i="12"/>
  <c r="Q110" i="12"/>
  <c r="V110" i="12"/>
  <c r="G111" i="12"/>
  <c r="I111" i="12"/>
  <c r="K111" i="12"/>
  <c r="M111" i="12"/>
  <c r="O111" i="12"/>
  <c r="Q111" i="12"/>
  <c r="V111" i="12"/>
  <c r="G112" i="12"/>
  <c r="I112" i="12"/>
  <c r="K112" i="12"/>
  <c r="M112" i="12"/>
  <c r="G113" i="12"/>
  <c r="I113" i="12"/>
  <c r="K113" i="12"/>
  <c r="M113" i="12"/>
  <c r="O113" i="12"/>
  <c r="O112" i="12" s="1"/>
  <c r="Q113" i="12"/>
  <c r="Q112" i="12" s="1"/>
  <c r="V113" i="12"/>
  <c r="V112" i="12" s="1"/>
  <c r="G114" i="12"/>
  <c r="I114" i="12"/>
  <c r="K114" i="12"/>
  <c r="M114" i="12"/>
  <c r="O114" i="12"/>
  <c r="Q114" i="12"/>
  <c r="V114" i="12"/>
  <c r="G116" i="12"/>
  <c r="G115" i="12" s="1"/>
  <c r="I116" i="12"/>
  <c r="I115" i="12" s="1"/>
  <c r="K116" i="12"/>
  <c r="K115" i="12" s="1"/>
  <c r="M116" i="12"/>
  <c r="O116" i="12"/>
  <c r="O115" i="12" s="1"/>
  <c r="Q116" i="12"/>
  <c r="Q115" i="12" s="1"/>
  <c r="V116" i="12"/>
  <c r="V115" i="12" s="1"/>
  <c r="G117" i="12"/>
  <c r="M117" i="12" s="1"/>
  <c r="I117" i="12"/>
  <c r="K117" i="12"/>
  <c r="O117" i="12"/>
  <c r="Q117" i="12"/>
  <c r="V117" i="12"/>
  <c r="G118" i="12"/>
  <c r="I118" i="12"/>
  <c r="K118" i="12"/>
  <c r="M118" i="12"/>
  <c r="O118" i="12"/>
  <c r="Q118" i="12"/>
  <c r="V118" i="12"/>
  <c r="G119" i="12"/>
  <c r="I119" i="12"/>
  <c r="K119" i="12"/>
  <c r="G120" i="12"/>
  <c r="I120" i="12"/>
  <c r="K120" i="12"/>
  <c r="M120" i="12"/>
  <c r="M119" i="12" s="1"/>
  <c r="O120" i="12"/>
  <c r="O119" i="12" s="1"/>
  <c r="Q120" i="12"/>
  <c r="Q119" i="12" s="1"/>
  <c r="V120" i="12"/>
  <c r="V119" i="12" s="1"/>
  <c r="O122" i="12"/>
  <c r="G123" i="12"/>
  <c r="I123" i="12"/>
  <c r="K123" i="12"/>
  <c r="M123" i="12"/>
  <c r="O123" i="12"/>
  <c r="Q123" i="12"/>
  <c r="Q122" i="12" s="1"/>
  <c r="V123" i="12"/>
  <c r="V122" i="12" s="1"/>
  <c r="G124" i="12"/>
  <c r="I124" i="12"/>
  <c r="K124" i="12"/>
  <c r="M124" i="12"/>
  <c r="O124" i="12"/>
  <c r="Q124" i="12"/>
  <c r="V124" i="12"/>
  <c r="G125" i="12"/>
  <c r="I125" i="12"/>
  <c r="K125" i="12"/>
  <c r="M125" i="12"/>
  <c r="O125" i="12"/>
  <c r="Q125" i="12"/>
  <c r="V125" i="12"/>
  <c r="G126" i="12"/>
  <c r="I126" i="12"/>
  <c r="K126" i="12"/>
  <c r="M126" i="12"/>
  <c r="O126" i="12"/>
  <c r="Q126" i="12"/>
  <c r="V126" i="12"/>
  <c r="G127" i="12"/>
  <c r="M127" i="12" s="1"/>
  <c r="M122" i="12" s="1"/>
  <c r="I127" i="12"/>
  <c r="I122" i="12" s="1"/>
  <c r="K127" i="12"/>
  <c r="O127" i="12"/>
  <c r="Q127" i="12"/>
  <c r="V127" i="12"/>
  <c r="G128" i="12"/>
  <c r="I128" i="12"/>
  <c r="K128" i="12"/>
  <c r="M128" i="12"/>
  <c r="O128" i="12"/>
  <c r="Q128" i="12"/>
  <c r="V128" i="12"/>
  <c r="G129" i="12"/>
  <c r="I129" i="12"/>
  <c r="K129" i="12"/>
  <c r="K122" i="12" s="1"/>
  <c r="M129" i="12"/>
  <c r="O129" i="12"/>
  <c r="Q129" i="12"/>
  <c r="V129" i="12"/>
  <c r="G130" i="12"/>
  <c r="I130" i="12"/>
  <c r="K130" i="12"/>
  <c r="M130" i="12"/>
  <c r="O130" i="12"/>
  <c r="Q130" i="12"/>
  <c r="V130" i="12"/>
  <c r="G131" i="12"/>
  <c r="I131" i="12"/>
  <c r="K131" i="12"/>
  <c r="M131" i="12"/>
  <c r="O131" i="12"/>
  <c r="Q131" i="12"/>
  <c r="V131" i="12"/>
  <c r="G134" i="12"/>
  <c r="G133" i="12" s="1"/>
  <c r="I134" i="12"/>
  <c r="I133" i="12" s="1"/>
  <c r="K134" i="12"/>
  <c r="K133" i="12" s="1"/>
  <c r="M134" i="12"/>
  <c r="O134" i="12"/>
  <c r="O133" i="12" s="1"/>
  <c r="Q134" i="12"/>
  <c r="Q133" i="12" s="1"/>
  <c r="V134" i="12"/>
  <c r="V133" i="12" s="1"/>
  <c r="G135" i="12"/>
  <c r="M135" i="12" s="1"/>
  <c r="I135" i="12"/>
  <c r="K135" i="12"/>
  <c r="O135" i="12"/>
  <c r="Q135" i="12"/>
  <c r="V135" i="12"/>
  <c r="G136" i="12"/>
  <c r="I136" i="12"/>
  <c r="K136" i="12"/>
  <c r="M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I138" i="12"/>
  <c r="K138" i="12"/>
  <c r="M138" i="12"/>
  <c r="O138" i="12"/>
  <c r="Q138" i="12"/>
  <c r="V138" i="12"/>
  <c r="G139" i="12"/>
  <c r="I139" i="12"/>
  <c r="K139" i="12"/>
  <c r="M139" i="12"/>
  <c r="O139" i="12"/>
  <c r="Q139" i="12"/>
  <c r="V139" i="12"/>
  <c r="G140" i="12"/>
  <c r="I140" i="12"/>
  <c r="K140" i="12"/>
  <c r="M140" i="12"/>
  <c r="O140" i="12"/>
  <c r="Q140" i="12"/>
  <c r="V140" i="12"/>
  <c r="O142" i="12"/>
  <c r="Q142" i="12"/>
  <c r="V142" i="12"/>
  <c r="G143" i="12"/>
  <c r="I143" i="12"/>
  <c r="K143" i="12"/>
  <c r="M143" i="12"/>
  <c r="O143" i="12"/>
  <c r="Q143" i="12"/>
  <c r="V143" i="12"/>
  <c r="G145" i="12"/>
  <c r="I145" i="12"/>
  <c r="K145" i="12"/>
  <c r="M145" i="12"/>
  <c r="O145" i="12"/>
  <c r="Q145" i="12"/>
  <c r="V145" i="12"/>
  <c r="G146" i="12"/>
  <c r="G142" i="12" s="1"/>
  <c r="I146" i="12"/>
  <c r="I142" i="12" s="1"/>
  <c r="K146" i="12"/>
  <c r="O146" i="12"/>
  <c r="Q146" i="12"/>
  <c r="V146" i="12"/>
  <c r="G147" i="12"/>
  <c r="I147" i="12"/>
  <c r="K147" i="12"/>
  <c r="M147" i="12"/>
  <c r="O147" i="12"/>
  <c r="Q147" i="12"/>
  <c r="V147" i="12"/>
  <c r="G148" i="12"/>
  <c r="I148" i="12"/>
  <c r="K148" i="12"/>
  <c r="K142" i="12" s="1"/>
  <c r="M148" i="12"/>
  <c r="O148" i="12"/>
  <c r="Q148" i="12"/>
  <c r="V148" i="12"/>
  <c r="G151" i="12"/>
  <c r="G150" i="12" s="1"/>
  <c r="I151" i="12"/>
  <c r="I150" i="12" s="1"/>
  <c r="K151" i="12"/>
  <c r="K150" i="12" s="1"/>
  <c r="M151" i="12"/>
  <c r="O151" i="12"/>
  <c r="O150" i="12" s="1"/>
  <c r="Q151" i="12"/>
  <c r="Q150" i="12" s="1"/>
  <c r="V151" i="12"/>
  <c r="G153" i="12"/>
  <c r="I153" i="12"/>
  <c r="K153" i="12"/>
  <c r="M153" i="12"/>
  <c r="O153" i="12"/>
  <c r="Q153" i="12"/>
  <c r="V153" i="12"/>
  <c r="G154" i="12"/>
  <c r="I154" i="12"/>
  <c r="K154" i="12"/>
  <c r="M154" i="12"/>
  <c r="O154" i="12"/>
  <c r="Q154" i="12"/>
  <c r="V154" i="12"/>
  <c r="V150" i="12" s="1"/>
  <c r="G156" i="12"/>
  <c r="M156" i="12" s="1"/>
  <c r="I156" i="12"/>
  <c r="K156" i="12"/>
  <c r="O156" i="12"/>
  <c r="Q156" i="12"/>
  <c r="V156" i="12"/>
  <c r="G157" i="12"/>
  <c r="I157" i="12"/>
  <c r="K157" i="12"/>
  <c r="M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I159" i="12"/>
  <c r="K159" i="12"/>
  <c r="M159" i="12"/>
  <c r="O159" i="12"/>
  <c r="Q159" i="12"/>
  <c r="V159" i="12"/>
  <c r="G160" i="12"/>
  <c r="I160" i="12"/>
  <c r="K160" i="12"/>
  <c r="M160" i="12"/>
  <c r="O160" i="12"/>
  <c r="G161" i="12"/>
  <c r="I161" i="12"/>
  <c r="K161" i="12"/>
  <c r="M161" i="12"/>
  <c r="O161" i="12"/>
  <c r="Q161" i="12"/>
  <c r="Q160" i="12" s="1"/>
  <c r="V161" i="12"/>
  <c r="V160" i="12" s="1"/>
  <c r="G163" i="12"/>
  <c r="I163" i="12"/>
  <c r="K163" i="12"/>
  <c r="M163" i="12"/>
  <c r="O163" i="12"/>
  <c r="Q163" i="12"/>
  <c r="V163" i="12"/>
  <c r="G164" i="12"/>
  <c r="I164" i="12"/>
  <c r="K164" i="12"/>
  <c r="M164" i="12"/>
  <c r="O164" i="12"/>
  <c r="Q164" i="12"/>
  <c r="V164" i="12"/>
  <c r="G165" i="12"/>
  <c r="I165" i="12"/>
  <c r="K165" i="12"/>
  <c r="M165" i="12"/>
  <c r="O165" i="12"/>
  <c r="Q165" i="12"/>
  <c r="V165" i="12"/>
  <c r="G166" i="12"/>
  <c r="I166" i="12"/>
  <c r="G167" i="12"/>
  <c r="I167" i="12"/>
  <c r="K167" i="12"/>
  <c r="K166" i="12" s="1"/>
  <c r="M167" i="12"/>
  <c r="M166" i="12" s="1"/>
  <c r="O167" i="12"/>
  <c r="O166" i="12" s="1"/>
  <c r="Q167" i="12"/>
  <c r="Q166" i="12" s="1"/>
  <c r="V167" i="12"/>
  <c r="V166" i="12" s="1"/>
  <c r="G168" i="12"/>
  <c r="I168" i="12"/>
  <c r="K168" i="12"/>
  <c r="M168" i="12"/>
  <c r="O168" i="12"/>
  <c r="Q168" i="12"/>
  <c r="V168" i="12"/>
  <c r="V169" i="12"/>
  <c r="G170" i="12"/>
  <c r="G169" i="12" s="1"/>
  <c r="I170" i="12"/>
  <c r="I169" i="12" s="1"/>
  <c r="K170" i="12"/>
  <c r="K169" i="12" s="1"/>
  <c r="M170" i="12"/>
  <c r="M169" i="12" s="1"/>
  <c r="O170" i="12"/>
  <c r="O169" i="12" s="1"/>
  <c r="Q170" i="12"/>
  <c r="Q169" i="12" s="1"/>
  <c r="V170" i="12"/>
  <c r="G171" i="12"/>
  <c r="I171" i="12"/>
  <c r="K171" i="12"/>
  <c r="M171" i="12"/>
  <c r="O171" i="12"/>
  <c r="Q171" i="12"/>
  <c r="V171" i="12"/>
  <c r="G173" i="12"/>
  <c r="G172" i="12" s="1"/>
  <c r="I173" i="12"/>
  <c r="K173" i="12"/>
  <c r="O173" i="12"/>
  <c r="Q173" i="12"/>
  <c r="V173" i="12"/>
  <c r="G175" i="12"/>
  <c r="I175" i="12"/>
  <c r="K175" i="12"/>
  <c r="M175" i="12"/>
  <c r="O175" i="12"/>
  <c r="Q175" i="12"/>
  <c r="V175" i="12"/>
  <c r="G176" i="12"/>
  <c r="M176" i="12" s="1"/>
  <c r="I176" i="12"/>
  <c r="I172" i="12" s="1"/>
  <c r="K176" i="12"/>
  <c r="K172" i="12" s="1"/>
  <c r="O176" i="12"/>
  <c r="Q176" i="12"/>
  <c r="V176" i="12"/>
  <c r="G177" i="12"/>
  <c r="I177" i="12"/>
  <c r="K177" i="12"/>
  <c r="M177" i="12"/>
  <c r="O177" i="12"/>
  <c r="Q177" i="12"/>
  <c r="V177" i="12"/>
  <c r="G179" i="12"/>
  <c r="I179" i="12"/>
  <c r="K179" i="12"/>
  <c r="M179" i="12"/>
  <c r="O179" i="12"/>
  <c r="O172" i="12" s="1"/>
  <c r="Q179" i="12"/>
  <c r="V179" i="12"/>
  <c r="G180" i="12"/>
  <c r="I180" i="12"/>
  <c r="K180" i="12"/>
  <c r="M180" i="12"/>
  <c r="O180" i="12"/>
  <c r="Q180" i="12"/>
  <c r="V180" i="12"/>
  <c r="G181" i="12"/>
  <c r="I181" i="12"/>
  <c r="K181" i="12"/>
  <c r="M181" i="12"/>
  <c r="O181" i="12"/>
  <c r="Q181" i="12"/>
  <c r="Q172" i="12" s="1"/>
  <c r="V181" i="12"/>
  <c r="V172" i="12" s="1"/>
  <c r="AF183" i="12"/>
  <c r="I20" i="1"/>
  <c r="I19" i="1"/>
  <c r="I18" i="1"/>
  <c r="I17" i="1"/>
  <c r="I16" i="1"/>
  <c r="I76" i="1"/>
  <c r="J75" i="1" s="1"/>
  <c r="F43" i="1"/>
  <c r="G23" i="1" s="1"/>
  <c r="G43" i="1"/>
  <c r="G25" i="1" s="1"/>
  <c r="H43" i="1"/>
  <c r="I42" i="1"/>
  <c r="I41" i="1"/>
  <c r="I39" i="1"/>
  <c r="I43" i="1" s="1"/>
  <c r="J28" i="1"/>
  <c r="J26" i="1"/>
  <c r="G38" i="1"/>
  <c r="F38" i="1"/>
  <c r="J23" i="1"/>
  <c r="J24" i="1"/>
  <c r="J25" i="1"/>
  <c r="J27" i="1"/>
  <c r="E24" i="1"/>
  <c r="G24" i="1"/>
  <c r="E26" i="1"/>
  <c r="G26" i="1"/>
  <c r="J72" i="1" l="1"/>
  <c r="J60" i="1"/>
  <c r="J62" i="1"/>
  <c r="J61" i="1"/>
  <c r="J71" i="1"/>
  <c r="J63" i="1"/>
  <c r="J70" i="1"/>
  <c r="J64" i="1"/>
  <c r="J69" i="1"/>
  <c r="J53" i="1"/>
  <c r="J68" i="1"/>
  <c r="J54" i="1"/>
  <c r="J55" i="1"/>
  <c r="J56" i="1"/>
  <c r="J65" i="1"/>
  <c r="J57" i="1"/>
  <c r="I21" i="1"/>
  <c r="J73" i="1"/>
  <c r="J58" i="1"/>
  <c r="J66" i="1"/>
  <c r="J74" i="1"/>
  <c r="J59" i="1"/>
  <c r="J67" i="1"/>
  <c r="A27" i="1"/>
  <c r="G28" i="1" s="1"/>
  <c r="G27" i="1" s="1"/>
  <c r="G29" i="1" s="1"/>
  <c r="M85" i="12"/>
  <c r="M25" i="12"/>
  <c r="M150" i="12"/>
  <c r="M115" i="12"/>
  <c r="M133" i="12"/>
  <c r="G109" i="12"/>
  <c r="G85" i="12"/>
  <c r="G8" i="12"/>
  <c r="G122" i="12"/>
  <c r="G32" i="12"/>
  <c r="G47" i="12"/>
  <c r="G66" i="12"/>
  <c r="M173" i="12"/>
  <c r="M172" i="12" s="1"/>
  <c r="M146" i="12"/>
  <c r="M142" i="12" s="1"/>
  <c r="J42" i="1"/>
  <c r="J41" i="1"/>
  <c r="J39" i="1"/>
  <c r="J43" i="1" s="1"/>
  <c r="J76" i="1" l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Bob V</author>
  </authors>
  <commentList>
    <comment ref="S6" authorId="0" shapeId="0" xr:uid="{16CA8FCE-EE33-491B-80E9-9AA713E02DD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EB158BC-178C-4B31-8C32-78E2A8FA5F8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<sst xmlns="http://schemas.openxmlformats.org/spreadsheetml/2006/main" count="1351" uniqueCount="441">
  <si>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</si>
  <si>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</si>
  <si>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</si>
  <si>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</si>
  <si>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</si>
  <si>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</si>
  <si>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</si>
  <si>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</si>
  <si>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</si>
  <si>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</si>
  <si>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</si>
  <si>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</si>
  <si>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</si>
  <si>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</si>
  <si>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</si>
  <si>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</si>
  <si>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</si>
  <si>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</si>
  <si>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</si>
  <si>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</si>
  <si>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</si>
  <si>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</si>
  <si>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</si>
  <si>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</si>
  <si>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</si>
  <si>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</si>
  <si>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</si>
  <si>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</si>
  <si>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</si>
  <si>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</si>
  <si>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</si>
  <si>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</si>
  <si>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</si>
  <si>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</si>
  <si>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</si>
  <si>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</si>
  <si>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</si>
  <si>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</si>
  <si>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</si>
  <si>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</si>
  <si>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</si>
  <si>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</si>
  <si>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</si>
  <si>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</si>
  <si>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Stavební úpravy</t>
  </si>
  <si>
    <t>SO01</t>
  </si>
  <si>
    <t xml:space="preserve">Stavební </t>
  </si>
  <si>
    <t>Objekt:</t>
  </si>
  <si>
    <t>Rozpočet:</t>
  </si>
  <si>
    <t>BV002/2025</t>
  </si>
  <si>
    <t xml:space="preserve">Oprava typové bytové jednotky 2+1, Dlouhá 1334, Frýdek-Místek </t>
  </si>
  <si>
    <t>Statutární město Frýdek-Místek</t>
  </si>
  <si>
    <t>Radniční 1148</t>
  </si>
  <si>
    <t>Frýdek-Místek-Frýdek</t>
  </si>
  <si>
    <t>73801</t>
  </si>
  <si>
    <t>00296643</t>
  </si>
  <si>
    <t>CZ00296643</t>
  </si>
  <si>
    <t>Stavba</t>
  </si>
  <si>
    <t>Stavební objekt</t>
  </si>
  <si>
    <t>Celkem za stavbu</t>
  </si>
  <si>
    <t>CZK</t>
  </si>
  <si>
    <t>#POPS</t>
  </si>
  <si>
    <t xml:space="preserve">Popis stavby: BV002/2025 - Oprava typové bytové jednotky 2+1, Dlouhá 1334, Frýdek-Místek </t>
  </si>
  <si>
    <t>#POPO</t>
  </si>
  <si>
    <t xml:space="preserve">Popis objektu: SO01 - Stavební </t>
  </si>
  <si>
    <t>#POPR</t>
  </si>
  <si>
    <t>Popis rozpočtu: 1 - Stavební úpravy</t>
  </si>
  <si>
    <t>Rekapitulace dílů</t>
  </si>
  <si>
    <t>Typ dílu</t>
  </si>
  <si>
    <t>3</t>
  </si>
  <si>
    <t>Svislé a kompletní konstrukce</t>
  </si>
  <si>
    <t>416</t>
  </si>
  <si>
    <t>Podhledy a mezistropy montované lehké</t>
  </si>
  <si>
    <t>61</t>
  </si>
  <si>
    <t>Úpravy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</si>
  <si>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</si>
  <si>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</si>
  <si>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</si>
  <si>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</si>
  <si>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</si>
  <si>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</si>
  <si>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</si>
  <si>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</si>
  <si>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</si>
  <si>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</si>
  <si>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</si>
  <si>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</si>
  <si>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</si>
  <si>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</si>
  <si>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</si>
  <si>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</si>
  <si>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731</t>
  </si>
  <si>
    <t>Kotelny</t>
  </si>
  <si>
    <t>734</t>
  </si>
  <si>
    <t>Armatury</t>
  </si>
  <si>
    <t>735</t>
  </si>
  <si>
    <t>Otopná tělesa</t>
  </si>
  <si>
    <t>763</t>
  </si>
  <si>
    <t>Dřevostavby</t>
  </si>
  <si>
    <t>766</t>
  </si>
  <si>
    <t>Konstrukce truhlářské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</si>
  <si>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</si>
  <si>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</si>
  <si>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</si>
  <si>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</si>
  <si>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</si>
  <si>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</si>
  <si>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</si>
  <si>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</si>
  <si>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</si>
  <si>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</si>
  <si>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</si>
  <si>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</si>
  <si>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</si>
  <si>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</si>
  <si>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</si>
  <si>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</si>
  <si>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</si>
  <si>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</si>
  <si>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</si>
  <si>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</si>
  <si>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</si>
  <si>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</si>
  <si>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</si>
  <si>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</si>
  <si>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</si>
  <si>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</si>
  <si>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</si>
  <si>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</si>
  <si>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</si>
  <si>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</si>
  <si>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</si>
  <si>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</si>
  <si>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</si>
  <si>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</si>
  <si>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</si>
  <si>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</si>
  <si>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</si>
  <si>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</si>
  <si>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</si>
  <si>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</si>
  <si>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</si>
  <si>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</si>
  <si>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</si>
  <si>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</si>
  <si>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</si>
  <si>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</si>
  <si>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317941121R00</t>
  </si>
  <si>
    <t>Osazení ocelových válcovaných nosníků na zdivu bez dodávky materiálu, výšky do 120 mm</t>
  </si>
  <si>
    <t>t</t>
  </si>
  <si>
    <t>801-1</t>
  </si>
  <si>
    <t>RTS 24/ II</t>
  </si>
  <si>
    <t>Práce</t>
  </si>
  <si>
    <t>Běžná</t>
  </si>
  <si>
    <t>POL1_</t>
  </si>
  <si>
    <t>profilu I, nebo IE, nebo U, nebo UE, nebo L</t>
  </si>
  <si>
    <t>SPI</t>
  </si>
  <si>
    <t>13331782R</t>
  </si>
  <si>
    <t>Tyč ocelová válcovaná za tepla průřez: rovnoramenné L; značka: S235JR (1.0038); šířka ramene = 80 mm; šířka ramene2 = 80 mm; t = 8,0 mm</t>
  </si>
  <si>
    <t>SPCM</t>
  </si>
  <si>
    <t>Specifikace</t>
  </si>
  <si>
    <t>POL3_</t>
  </si>
  <si>
    <t>342264051RT2</t>
  </si>
  <si>
    <t>Podhledy na kovové konstrukci opláštěné deskami sádrokartonovými nosná konstrukce z profilů CD s přímým uchycením 1x deska, tloušťky 12,5 mm, protipožární, bez izolace, Deska sádrokartonová akustická, protipožární; F, D; tl = 12,5 mm</t>
  </si>
  <si>
    <t>m2</t>
  </si>
  <si>
    <t>342264051RT4</t>
  </si>
  <si>
    <t>Podhledy na kovové konstrukci opláštěné deskami sádrokartonovými nosná konstrukce z profilů CD s přímým uchycením 1x deska, tloušťky 12,5 mm, protipožární impregnovaná, bez izolace, Deska sádrokartonová voděodolná, protipožární; H2, F, D; tl = 12,5 mm</t>
  </si>
  <si>
    <t>602015191R00</t>
  </si>
  <si>
    <t>Jádrová omítka podkladní nátěr pod tenkovrstvé omítky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</si>
  <si>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</si>
  <si>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</si>
  <si>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</si>
  <si>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612421615R00</t>
  </si>
  <si>
    <t>Omítky vnitřní stěn vápenné nebo vápenocementové v podlaží i ve schodišti hrubé zatřené</t>
  </si>
  <si>
    <t>612421311R00</t>
  </si>
  <si>
    <t>Oprava vnitřních vápenných omítek stěn v množství opravované plochy přes 10 do 30 %, hrubých</t>
  </si>
  <si>
    <t>801-4</t>
  </si>
  <si>
    <t>Včetně pomocného pracovního lešení o výšce podlahy do 1900 mm a pro zatížení do 1,5 kPa.</t>
  </si>
  <si>
    <t>POP</t>
  </si>
  <si>
    <t>612471411RT2</t>
  </si>
  <si>
    <t>Tenkovrstvá úprava stěn aktivovaným štukem malta vápenná</t>
  </si>
  <si>
    <t>na rovném povrchu vnitřních stěn, pilířů, svislých panelových konstrukcí, s nejnutnějším obroušením podkladu (pemzou apod.) a oprášením,</t>
  </si>
  <si>
    <t>612481211RU1</t>
  </si>
  <si>
    <t>Vyztužení povrchu vnitřních stěn sklotextilní síťovinou s dodávkou síťoviny a stěrkového tmelu</t>
  </si>
  <si>
    <t>632411110RT2</t>
  </si>
  <si>
    <t>Potěr ze suchých směsí samonivelační polymercementová stěrka, pevnost v tlaku 30 MPa, tloušťky 10 mm, bez penetrace</t>
  </si>
  <si>
    <t>s rozprostřením a uhlazením</t>
  </si>
  <si>
    <t>777101101R00</t>
  </si>
  <si>
    <t>Příprava podkladu vysávání podlah průmyslovým vysavačem</t>
  </si>
  <si>
    <t>800-773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</si>
  <si>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</si>
  <si>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  plocha do 2,5 m2</t>
  </si>
  <si>
    <t>kus</t>
  </si>
  <si>
    <t>55330382R</t>
  </si>
  <si>
    <t>Zárubeň kovová pro zdění; průchozí š. = 800 mm; průchozí v. = 1970 mm; tl. stěny = 100 mm</t>
  </si>
  <si>
    <t>965081713RT1</t>
  </si>
  <si>
    <t>Bourání podlah z keramických dlaždic, tloušťky do 10 mm, plochy přes 1 m2</t>
  </si>
  <si>
    <t>801-3</t>
  </si>
  <si>
    <t>bez podkladního lože, s jakoukoliv výplní spár</t>
  </si>
  <si>
    <t>965081802R00</t>
  </si>
  <si>
    <t>Bourání podlah Soklíků z dlažeb keramických tloušťky nad 10 mm, výšky do 150 mm</t>
  </si>
  <si>
    <t>m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</si>
  <si>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</si>
  <si>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</si>
  <si>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</si>
  <si>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968062455R00</t>
  </si>
  <si>
    <t>Vybourání dřevěných rámů dveřních zárubní, plochy do 2 m2</t>
  </si>
  <si>
    <t>včetně pomocného lešení o výšce podlahy do 1900 mm a pro zatížení do 1,5 kPa  (150 kg/m2),</t>
  </si>
  <si>
    <t>978013141R00</t>
  </si>
  <si>
    <t>Otlučení omítek vápenných nebo vápenocementových vnitřních s vyškrabáním spár, s očištěním zdiva stěn, v rozsahu do 30 %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</si>
  <si>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</si>
  <si>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</si>
  <si>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</si>
  <si>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998011004R00</t>
  </si>
  <si>
    <t>Přesun hmot pro budovy s nosnou konstrukcí zděnou výšky přes 24 do 36 m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</si>
  <si>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</si>
  <si>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</si>
  <si>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</si>
  <si>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>711212321R00</t>
  </si>
  <si>
    <t>Izolace proti vodě stěrka hydroizolační  proti zemní vlhkosti</t>
  </si>
  <si>
    <t>800-711</t>
  </si>
  <si>
    <t>2 stěrkové vrstvy.</t>
  </si>
  <si>
    <t>711401112R00</t>
  </si>
  <si>
    <t>Izolace balkonů a teras páska k přelepení spojů rohože, tloušťky 0,3 mm</t>
  </si>
  <si>
    <t>721171808R00</t>
  </si>
  <si>
    <t>Demontáž potrubí z novodurových trub přes D 75 mm do D 114 mm</t>
  </si>
  <si>
    <t>800-721</t>
  </si>
  <si>
    <t>odpadního nebo připojovacího,</t>
  </si>
  <si>
    <t>721176103R00</t>
  </si>
  <si>
    <t>Potrubí HT připojovací vnější průměr D 50 mm, tloušťka stěny 1,8 mm, DN 50</t>
  </si>
  <si>
    <t>včetně tvarovek, objímek. Bez zednických výpomocí.</t>
  </si>
  <si>
    <t>Potrubí včetně tvarovek. Bez zednických výpomocí.</t>
  </si>
  <si>
    <t>721176105R00</t>
  </si>
  <si>
    <t>Potrubí HT připojovací vnější průměr D 110 mm, tloušťka stěny 2,7 mm, DN 100</t>
  </si>
  <si>
    <t>721176114R00</t>
  </si>
  <si>
    <t>Potrubí HT odpadní svislé vnější průměr D 75 mm, tloušťka stěny 1,9 mm, DN 70</t>
  </si>
  <si>
    <t>Potrubí včetně tvarovek, objímek a vložek pro tlumení hluku. Bez zednických výpomocí.</t>
  </si>
  <si>
    <t>Včetně zřízení a demontáže pomocného lešení.</t>
  </si>
  <si>
    <t>998721204R00</t>
  </si>
  <si>
    <t>Přesun hmot pro vnitřní kanalizaci v objektech výšky do 36 m</t>
  </si>
  <si>
    <t>50 m vodorovně, měřeno od těžiště půdorysné plochy skládky do těžiště půdorysné plochy objektu</t>
  </si>
  <si>
    <t>722172311R00</t>
  </si>
  <si>
    <t>Potrubí z plastických hmot polypropylenové potrubí PP-R, D 20 mm, s 2,8 mm, PN 16, polyfúzně svařované, včetně zednických výpomocí, T-kus plastový typ: jednoznačný; materiál: PP-R; ds = 20,0 mm; ds3 = 20,0 mm; PN 20; teplota média do 70 °C</t>
  </si>
  <si>
    <t>včetně tvarovek, bez zednických výpomocí</t>
  </si>
  <si>
    <t>Potrubí včetně tvarovek a zednických výpomocí.</t>
  </si>
  <si>
    <t>Včetně pomocného lešení o výšce podlahy do 1900 mm a pro zatížení do 1,5 kPa.</t>
  </si>
  <si>
    <t>722172331R00</t>
  </si>
  <si>
    <t>Potrubí z plastických hmot polypropylenové potrubí PP-R, D 20 mm, s 3,4 mm, PN 20, polyfúzně svařované, včetně zednických výpomocí, T-kus plastový typ: jednoznačný; materiál: PP-R; ds = 20,0 mm; ds3 = 20,0 mm; PN 20; teplota média do 70 °C</t>
  </si>
  <si>
    <t>722179191R00</t>
  </si>
  <si>
    <t>Příplatky za malý rozsah za práce malého rozsahu na zakázce do 20 m rozvodu</t>
  </si>
  <si>
    <t>soubor</t>
  </si>
  <si>
    <t>722181214R00</t>
  </si>
  <si>
    <t xml:space="preserve">Izolace vodovodního potrubí návleková z trubic z pěnového polyetylenu, tloušťka stěny 20 mm,  </t>
  </si>
  <si>
    <t>V položce je kalkulována dodávka izolační trubice, spon a lepicí pásky.</t>
  </si>
  <si>
    <t>722202212R00</t>
  </si>
  <si>
    <t>Nástěnka vnitřní závit,  spoj svařováním, D 16 mm x DN 15, včetně dodávky materiálu, Koleno plastové typ: přechodové, nástěnné; úhel = 90,0 °; materiál: PP-R; ds = 16,0 mm; G; 1/2"; PN 20; teplota média do 70 °C</t>
  </si>
  <si>
    <t>722280106R00</t>
  </si>
  <si>
    <t>Tlakové zkoušky vodovodního potrubí do DN 32</t>
  </si>
  <si>
    <t>Včetně dodávky vody, uzavření a zabezpečení konců potrubí.</t>
  </si>
  <si>
    <t>722290234R00</t>
  </si>
  <si>
    <t>Proplach a dezinfekce vodovodního potrubí do DN 80</t>
  </si>
  <si>
    <t>Včetně dodání desinfekčního prostředku.</t>
  </si>
  <si>
    <t>998722204R00</t>
  </si>
  <si>
    <t>Přesun hmot pro vnitřní vodovod v objektech výšky do 36 m</t>
  </si>
  <si>
    <t>vodorovně do 50 m</t>
  </si>
  <si>
    <t>725110811R00</t>
  </si>
  <si>
    <t>Demontáž klozetů splachovacích</t>
  </si>
  <si>
    <t>725119305R00</t>
  </si>
  <si>
    <t>Klozetové mísy montáž  kombinované</t>
  </si>
  <si>
    <t>725210821R00</t>
  </si>
  <si>
    <t>Demontáž umyvadel umyvadel bez výtokových armatur</t>
  </si>
  <si>
    <t>725219401R00</t>
  </si>
  <si>
    <t>Umyvadlo montáž na šrouby do zdiva</t>
  </si>
  <si>
    <t>Včetně dodání zápachové uzávěrky.</t>
  </si>
  <si>
    <t>725220841R00</t>
  </si>
  <si>
    <t>Demontáž van ocelových</t>
  </si>
  <si>
    <t>725249101R00</t>
  </si>
  <si>
    <t xml:space="preserve">Montáž sprchového boxu  </t>
  </si>
  <si>
    <t>725249102R00</t>
  </si>
  <si>
    <t>Montáž sprchové mísy a vaničky sprchových mís a vaniček</t>
  </si>
  <si>
    <t>725820801R00</t>
  </si>
  <si>
    <t>Demontáž baterií nástěnných do G 3/4"</t>
  </si>
  <si>
    <t>725829301R00</t>
  </si>
  <si>
    <t>Montáž baterií umyvadlových a dřezových umyvadlové a dřezové stojánkové</t>
  </si>
  <si>
    <t>725849201R00</t>
  </si>
  <si>
    <t>Montáž baterie sprchové pevná výška</t>
  </si>
  <si>
    <t>725860811R00</t>
  </si>
  <si>
    <t>Demontáž zápachových uzávěrek pro zařiz. předměty jednoduchých</t>
  </si>
  <si>
    <t>725869101R00</t>
  </si>
  <si>
    <t>Montáž zápachové uzávěrky umyvadlové, D 32</t>
  </si>
  <si>
    <t>725980113R00</t>
  </si>
  <si>
    <t>Dvířka vanová, 300 x 300 mm, včetně dodávky materiálu</t>
  </si>
  <si>
    <t>55141106R</t>
  </si>
  <si>
    <t>ventil rohový pro vodovod, sanitu; kulový, rohový; DN 15 mm; pracovní teplota do 90 ° C; médium voda; 1/2" x 3/4"; připojení závitové</t>
  </si>
  <si>
    <t>55144220R</t>
  </si>
  <si>
    <t>Baterie mechanická směšovací použití: umyvadlo; typ: stojánkový; materiál: mosaz; povrchová úprava: chrom</t>
  </si>
  <si>
    <t>RTS 23/ II</t>
  </si>
  <si>
    <t>551450090R</t>
  </si>
  <si>
    <t>Baterie směšovací páková; použití: sprcha; typ: nástěnný; materiál: mosaz; rozteč 130 až 170 mm; povrchová úprava: chrom</t>
  </si>
  <si>
    <t>55161310R</t>
  </si>
  <si>
    <t>Uzávěrka zápachová ZTI</t>
  </si>
  <si>
    <t>55162464.AR</t>
  </si>
  <si>
    <t>554230541.AR</t>
  </si>
  <si>
    <t>Vanička sprchová  akrylátová1000x800 mm, 99 l, bílá</t>
  </si>
  <si>
    <t>Vlastní</t>
  </si>
  <si>
    <t>Indiv</t>
  </si>
  <si>
    <t>554280899.AR</t>
  </si>
  <si>
    <t>Zástěna sprchová čtvercová 800x100x1850 mm</t>
  </si>
  <si>
    <t>64217304R</t>
  </si>
  <si>
    <t>Umyvadlo keramické typ: jednoduchý; š = 500 mm; hl = 410 mm; tvar: oválný; otvor pro baterii uprostřed</t>
  </si>
  <si>
    <t>64233512R</t>
  </si>
  <si>
    <t>Mísa záchodová keramická kombinační; zabudování: stojící; tvar: oválný; splachování: hluboké; odpad: vodorovný; povrchová úprava: lesklá glazura</t>
  </si>
  <si>
    <t>731000001</t>
  </si>
  <si>
    <t>Provedení zakrytí plynového kotle</t>
  </si>
  <si>
    <t>kpl</t>
  </si>
  <si>
    <t>731000002</t>
  </si>
  <si>
    <t>Provedení dopojení rozvodu vody k plynovému kotli vč. materiálů</t>
  </si>
  <si>
    <t xml:space="preserve">soubor </t>
  </si>
  <si>
    <t>734263211R00</t>
  </si>
  <si>
    <t>Šroubení pro radiátory typu VK dvoutrubkový systém, rohové, mosazné, DN EK 20x20, PN 10, včetně dodávky materiálu</t>
  </si>
  <si>
    <t>800-731</t>
  </si>
  <si>
    <t>54152722R</t>
  </si>
  <si>
    <t>tyč topná s integrovaným regulátorem teploty, bílá barva; výkon 400 W</t>
  </si>
  <si>
    <t>735179110R00</t>
  </si>
  <si>
    <t>Otopná tělesa koupelnová montáž  topných žebříků, bez dodávky materiálu</t>
  </si>
  <si>
    <t>735000001</t>
  </si>
  <si>
    <t>Úprava rozvodu Út pro připojení nového otop. tělesa</t>
  </si>
  <si>
    <t>ks</t>
  </si>
  <si>
    <t>484518208R</t>
  </si>
  <si>
    <t>Těleso otopné s přirozeným prouděním - trubkové; materiál: uhlíková ocel; H = 1 220 mm; B = 30 mm; L = 600 mm; l = 570 mm; tvar trubky: kruhový; tepelný výkon (50) = 596 W</t>
  </si>
  <si>
    <t>763614112RW6</t>
  </si>
  <si>
    <t>Montáž podlahy, z desek tl. do 18 mm, na P+D, přibitím, včetně dodávky desky dřevoštěpkové</t>
  </si>
  <si>
    <t>800-763</t>
  </si>
  <si>
    <t>vč. dodávky a montáže spojovacího materiálu</t>
  </si>
  <si>
    <t>766812115R00</t>
  </si>
  <si>
    <t>Montáž kuchyňských linek dřevěných,  , šířky přes 2100 do 2400 mm mm</t>
  </si>
  <si>
    <t>800-766</t>
  </si>
  <si>
    <t>766812841R00</t>
  </si>
  <si>
    <t>Demontáž kuchyňských linek do 2,8m</t>
  </si>
  <si>
    <t>Kalkul</t>
  </si>
  <si>
    <t>54914620R</t>
  </si>
  <si>
    <t>kování interiérové kliky se štíty pro klíč; povrch - kliky pochromované; povrch - štíty leštěná nerez</t>
  </si>
  <si>
    <t>RTS 17/ II</t>
  </si>
  <si>
    <t>61160110R</t>
  </si>
  <si>
    <t>Dveře dřevěné jednostranně otevíravé; šířka = 600 mm; výška = 1 970 mm; počet křídel: 1; povrchová úprava: fólie; struktura povrchu: oboustranně hladká; míra zasklení: plné křídlo</t>
  </si>
  <si>
    <t>61160112R</t>
  </si>
  <si>
    <t>Dveře dřevěné jednostranně otevíravé; šířka = 800 mm; výška = 1 970 mm; počet křídel: 1; povrchová úprava: fólie; struktura povrchu: oboustranně hladká; míra zasklení: plné křídlo</t>
  </si>
  <si>
    <t>611601202R</t>
  </si>
  <si>
    <t>Dveře dřevěné jednostranně otevíravé; šířka = 700 mm; výška = 1 970 mm; počet křídel: 1; povrchová úprava: CPL; struktura povrchu: oboustranně hladká; míra zasklení: plné křídlo</t>
  </si>
  <si>
    <t>61160612R</t>
  </si>
  <si>
    <t>Dveře dřevěné jednostranně otevíravé; šířka = 800 mm; výška = 1 970 mm; počet křídel: 1; povrchová úprava: fólie; struktura povrchu: oboustranně hladká; míra zasklení: 2/3</t>
  </si>
  <si>
    <t>61581625.AR</t>
  </si>
  <si>
    <t>T05  Linka kuchyňská atypická 280 cm</t>
  </si>
  <si>
    <t>998766202R00</t>
  </si>
  <si>
    <t>Přesun hmot pro konstrukce truhlářské v objektech výšky do 12 m</t>
  </si>
  <si>
    <t>50 m vodorovně</t>
  </si>
  <si>
    <t>771101210RT1</t>
  </si>
  <si>
    <t>Příprava podkladu pod dlažby penetrace podkladu pod dlažby</t>
  </si>
  <si>
    <t>800-771</t>
  </si>
  <si>
    <t>771475014RU7</t>
  </si>
  <si>
    <t>Montáž soklíků z dlaždic keramických výšky 100 mm, soklíků vodorovných, kladených do flexibilního tmele</t>
  </si>
  <si>
    <t>771479001R00</t>
  </si>
  <si>
    <t>Montáž soklíků z dlaždic keramických Řezání dlaždic pro soklíky</t>
  </si>
  <si>
    <t>771549792R00</t>
  </si>
  <si>
    <t>Montáž podlah z dlaždic hutných a polohutných příplatek za podlahy v omezeném prostoru</t>
  </si>
  <si>
    <t>771575109RT0</t>
  </si>
  <si>
    <t>Montáž podlah vnitřních z dlaždic keramických 300 x 200 mm, režných nebo glazovaných, hladkých, kladených do flexibilního tmele</t>
  </si>
  <si>
    <t>597623142R</t>
  </si>
  <si>
    <t>Dlažba keramická s glazurou (GL); tl. = 7,0 mm; a = 298 mm; b = 298 mm; nasákavost = 3,0 %; povrch: hladký, matný; barva: šedá</t>
  </si>
  <si>
    <t>998771204R00</t>
  </si>
  <si>
    <t>Přesun hmot pro podlahy z dlaždic v objektech výšky do 36 m</t>
  </si>
  <si>
    <t>776101121R00</t>
  </si>
  <si>
    <t>Přípravné práce penetrace podkladu</t>
  </si>
  <si>
    <t>800-775</t>
  </si>
  <si>
    <t>položky neobsahují žádný materiál</t>
  </si>
  <si>
    <t>776421100RU1</t>
  </si>
  <si>
    <t>Lepení soklíků PVC a napojení krytiny na stěnu lepení podlahových soklíků z PVC a vinylu včetně dodávky soklíku, Lišta soklová</t>
  </si>
  <si>
    <t>776511810RT3</t>
  </si>
  <si>
    <t>Odstranění povlakových podlah z nášlapné plochy lepených, bez podložky, z ploch do 10 m2</t>
  </si>
  <si>
    <t>776521100RU2</t>
  </si>
  <si>
    <t>Lepení povlakových podlah z plastů  ve formě pásů z PVC, montáž včetně dodávky podlahoviny, tl. 2,0 mm, Krytina podlahová vinylová heterogenní; role; tl = 2,00 mm; nášlapná vrstva = 0,80 mm; povrchová úprava: PUR; zatížení: 23, 34, 43; protiskluznost:...</t>
  </si>
  <si>
    <t>998776204R00</t>
  </si>
  <si>
    <t>Přesun hmot pro podlahy povlakové v objektech výšky do 36 m</t>
  </si>
  <si>
    <t>781101210RT4</t>
  </si>
  <si>
    <t>Příprava podkladu pod obklady penetrace podkladu pod obklady</t>
  </si>
  <si>
    <t>Provedení penetračního nátěru včetně dodávky materiálu.</t>
  </si>
  <si>
    <t>781111121R00</t>
  </si>
  <si>
    <t>Doplňkové práce při provádění obkladů montáž lišt rohových, vanových a dilatačních</t>
  </si>
  <si>
    <t>781230121R00</t>
  </si>
  <si>
    <t>Obkládání stěn vnitřních z obkladaček keramických do tmele velikosti přes 100 x 100 do 300 x 300 mm</t>
  </si>
  <si>
    <t>hutných a polohutných, do tmele, kladených rovnoběžně s podlahou,</t>
  </si>
  <si>
    <t>23153600R</t>
  </si>
  <si>
    <t>malta pro dlažby/obklady spárovací; š. spáry do 5 mm; pro interiér i exteriér; stěny, podlahy; báze cementová; přísada umělohmotný prášek, minerální plnivo; ruční; odolná proti vodě, mrazu; teplotní odolnost -30 až 70 °C; barva bílá</t>
  </si>
  <si>
    <t>585821389R</t>
  </si>
  <si>
    <t>malta pro dlažby/obklady lepicí; C2 T S1; pro interiér i exteriér, vlhké prostředí; stěny, podlahy; báze cementová; odolná proti mrazu, vlhkosti; barva šedá</t>
  </si>
  <si>
    <t>kg</t>
  </si>
  <si>
    <t>59781346R</t>
  </si>
  <si>
    <t>Obklad keramický typ: běžný; s glazurou (GL); tl. = 6,0 mm; a = 148 mm; b = 148 mm; povrch: hladký, lesklý; barva: bílá</t>
  </si>
  <si>
    <t>998781204R00</t>
  </si>
  <si>
    <t>Přesun hmot pro obklady keramické v objektech výšky do 36 m</t>
  </si>
  <si>
    <t>783225100R00</t>
  </si>
  <si>
    <t>Nátěry kov.stavebních doplňk.konstrukcí syntetické dvojnásobné + 1x email,  , Hmota nátěrová typ: email; funkce: dekorační; barva: šeď střední</t>
  </si>
  <si>
    <t>800-783</t>
  </si>
  <si>
    <t>včetně pomocného lešení.</t>
  </si>
  <si>
    <t>783322120R00</t>
  </si>
  <si>
    <t>Nátěry otopných těles syntetické ocelových radiátorrů článkových, jednonásobné s 1x emailováním, Hmota nátěrová typ: email; funkce: dekorační, proti UV záření; barva: bílá; lesk: lesklý (G1)</t>
  </si>
  <si>
    <t>783801811R00</t>
  </si>
  <si>
    <t xml:space="preserve">Odstranění starých nátěrů z omítek stropů, oškrabáním </t>
  </si>
  <si>
    <t>783801812R00</t>
  </si>
  <si>
    <t xml:space="preserve">Odstranění starých nátěrů z omítek stěn, oškrabáním </t>
  </si>
  <si>
    <t>784191101R00</t>
  </si>
  <si>
    <t>Příprava povrchu Penetrace (napouštění) podkladu disperzní, jednonásobná</t>
  </si>
  <si>
    <t>800-784</t>
  </si>
  <si>
    <t>784195112R00</t>
  </si>
  <si>
    <t>Malby z malířských směsí hlinkových,  , bělost 77 %, dvojnásobné, Hmota nátěrová typ: malířská; funkce: dekorační; barva: bílá; lesk: matný (G3)</t>
  </si>
  <si>
    <t>220890202R00</t>
  </si>
  <si>
    <t>Revize</t>
  </si>
  <si>
    <t>h</t>
  </si>
  <si>
    <t>M21000001</t>
  </si>
  <si>
    <t>Elektroinstalace - viz samostatná položkový rozpočet</t>
  </si>
  <si>
    <t>979087112R00</t>
  </si>
  <si>
    <t xml:space="preserve">Vodorovná doprava suti a vybouraných hmot nakládání suti na dopravní prostředky,  </t>
  </si>
  <si>
    <t>821-1</t>
  </si>
  <si>
    <t>Přesun suti</t>
  </si>
  <si>
    <t>POL8_</t>
  </si>
  <si>
    <t>se složením a hrubým urovnáním nebo s přeložením na jiný dopravní prostředek kromě lodi, vč. příplatku za každých dalších i započatých 1000 m přes 1000 m,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</si>
  <si>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</si>
  <si>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</si>
  <si>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</si>
  <si>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</si>
  <si>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979081111RT2</t>
  </si>
  <si>
    <t>Odvoz suti a vybouraných hmot na skládku do 1 km</t>
  </si>
  <si>
    <t>Včetně naložení na dopravní prostředek a složení na skládku, bez poplatku za skládku.</t>
  </si>
  <si>
    <t>979081121RT2</t>
  </si>
  <si>
    <t>Odvoz suti a vybouraných hmot na skládku příplatek za každý další 1 km</t>
  </si>
  <si>
    <t>979082111R00</t>
  </si>
  <si>
    <t>Vnitrostaveništní doprava suti a vybouraných hmot do 10 m</t>
  </si>
  <si>
    <t>979990105R00</t>
  </si>
  <si>
    <t>Poplatek za uložení, cihelné výrobky,  , skupina 17 01 02 z Katalogu odpadů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</si>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</sst>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165" fontId="17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+o1G8fO7INCjmxbP20uzg4d4HQgy1cQQDtp/5l+jZiTNX3KCloPPXzZicRq39LReKf7+0oxwn0Kup4JXmWYdWg==" saltValue="dnrnk+bIomTzZidBCMsU0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9"/>
  <sheetViews>
    <sheetView showGridLines="0" topLeftCell="B23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49</v>
      </c>
      <c r="E2" s="114" t="s">
        <v>50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47</v>
      </c>
      <c r="C3" s="112"/>
      <c r="D3" s="118" t="s">
        <v>45</v>
      </c>
      <c r="E3" s="119" t="s">
        <v>46</v>
      </c>
      <c r="F3" s="120"/>
      <c r="G3" s="120"/>
      <c r="H3" s="120"/>
      <c r="I3" s="120"/>
      <c r="J3" s="121"/>
    </row>
    <row r="4" spans="1:15" ht="23.25" customHeight="1" x14ac:dyDescent="0.2">
      <c r="A4" s="108">
        <v>2990</v>
      </c>
      <c r="B4" s="122" t="s">
        <v>48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42</v>
      </c>
      <c r="D5" s="128" t="s">
        <v>51</v>
      </c>
      <c r="E5" s="91"/>
      <c r="F5" s="91"/>
      <c r="G5" s="91"/>
      <c r="H5" s="18" t="s">
        <v>40</v>
      </c>
      <c r="I5" s="130" t="s">
        <v>55</v>
      </c>
      <c r="J5" s="8"/>
    </row>
    <row r="6" spans="1:15" ht="15.75" customHeight="1" x14ac:dyDescent="0.2">
      <c r="A6" s="2"/>
      <c r="B6" s="28"/>
      <c r="C6" s="55"/>
      <c r="D6" s="110" t="s">
        <v>52</v>
      </c>
      <c r="E6" s="92"/>
      <c r="F6" s="92"/>
      <c r="G6" s="92"/>
      <c r="H6" s="18" t="s">
        <v>34</v>
      </c>
      <c r="I6" s="130" t="s">
        <v>56</v>
      </c>
      <c r="J6" s="8"/>
    </row>
    <row r="7" spans="1:15" ht="15.75" customHeight="1" x14ac:dyDescent="0.2">
      <c r="A7" s="2"/>
      <c r="B7" s="29"/>
      <c r="C7" s="56"/>
      <c r="D7" s="109" t="s">
        <v>54</v>
      </c>
      <c r="E7" s="129" t="s">
        <v>53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31"/>
      <c r="E11" s="131"/>
      <c r="F11" s="131"/>
      <c r="G11" s="131"/>
      <c r="H11" s="18" t="s">
        <v>40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34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201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SUMIF(F53:F75,A16,I53:I75)+SUMIF(F53:F75,"PSU",I53:I75)</f>
        <v>0</v>
      </c>
      <c r="J16" s="85"/>
    </row>
    <row r="17" spans="1:10" ht="23.25" customHeight="1" x14ac:dyDescent="0.2">
      <c r="A17" s="201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SUMIF(F53:F75,A17,I53:I75)</f>
        <v>0</v>
      </c>
      <c r="J17" s="85"/>
    </row>
    <row r="18" spans="1:10" ht="23.25" customHeight="1" x14ac:dyDescent="0.2">
      <c r="A18" s="201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SUMIF(F53:F75,A18,I53:I75)</f>
        <v>0</v>
      </c>
      <c r="J18" s="85"/>
    </row>
    <row r="19" spans="1:10" ht="23.25" customHeight="1" x14ac:dyDescent="0.2">
      <c r="A19" s="201" t="s">
        <v>116</v>
      </c>
      <c r="B19" s="38" t="s">
        <v>27</v>
      </c>
      <c r="C19" s="62"/>
      <c r="D19" s="63"/>
      <c r="E19" s="83"/>
      <c r="F19" s="84"/>
      <c r="G19" s="83"/>
      <c r="H19" s="84"/>
      <c r="I19" s="83">
        <f>SUMIF(F53:F75,A19,I53:I75)</f>
        <v>0</v>
      </c>
      <c r="J19" s="85"/>
    </row>
    <row r="20" spans="1:10" ht="23.25" customHeight="1" x14ac:dyDescent="0.2">
      <c r="A20" s="201" t="s">
        <v>117</v>
      </c>
      <c r="B20" s="38" t="s">
        <v>28</v>
      </c>
      <c r="C20" s="62"/>
      <c r="D20" s="63"/>
      <c r="E20" s="83"/>
      <c r="F20" s="84"/>
      <c r="G20" s="83"/>
      <c r="H20" s="84"/>
      <c r="I20" s="83">
        <f>SUMIF(F53:F75,A20,I53:I75)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95">
        <f>I23*E23/100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70" t="s">
        <v>23</v>
      </c>
      <c r="C28" s="171"/>
      <c r="D28" s="171"/>
      <c r="E28" s="172"/>
      <c r="F28" s="173"/>
      <c r="G28" s="174">
        <f>A27</f>
        <v>0</v>
      </c>
      <c r="H28" s="174"/>
      <c r="I28" s="174"/>
      <c r="J28" s="175" t="str">
        <f t="shared" si="0"/>
        <v>CZK</v>
      </c>
    </row>
    <row r="29" spans="1:10" ht="27.75" hidden="1" customHeight="1" thickBot="1" x14ac:dyDescent="0.25">
      <c r="A29" s="2"/>
      <c r="B29" s="170" t="s">
        <v>35</v>
      </c>
      <c r="C29" s="176"/>
      <c r="D29" s="176"/>
      <c r="E29" s="176"/>
      <c r="F29" s="177"/>
      <c r="G29" s="178">
        <f>ZakladDPHSni+DPHSni+ZakladDPHZakl+DPHZakl+Zaokrouhleni</f>
        <v>0</v>
      </c>
      <c r="H29" s="178"/>
      <c r="I29" s="178"/>
      <c r="J29" s="179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9" t="s">
        <v>16</v>
      </c>
      <c r="C37" s="140"/>
      <c r="D37" s="140"/>
      <c r="E37" s="140"/>
      <c r="F37" s="141"/>
      <c r="G37" s="141"/>
      <c r="H37" s="141"/>
      <c r="I37" s="141"/>
      <c r="J37" s="142"/>
    </row>
    <row r="38" spans="1:10" ht="25.5" hidden="1" customHeight="1" x14ac:dyDescent="0.2">
      <c r="A38" s="138" t="s">
        <v>37</v>
      </c>
      <c r="B38" s="143" t="s">
        <v>17</v>
      </c>
      <c r="C38" s="144" t="s">
        <v>5</v>
      </c>
      <c r="D38" s="144"/>
      <c r="E38" s="144"/>
      <c r="F38" s="145" t="str">
        <f>B23</f>
        <v>Základ pro sníženou DPH</v>
      </c>
      <c r="G38" s="145" t="str">
        <f>B25</f>
        <v>Základ pro základní DPH</v>
      </c>
      <c r="H38" s="146" t="s">
        <v>18</v>
      </c>
      <c r="I38" s="147" t="s">
        <v>1</v>
      </c>
      <c r="J38" s="148" t="s">
        <v>0</v>
      </c>
    </row>
    <row r="39" spans="1:10" ht="25.5" hidden="1" customHeight="1" x14ac:dyDescent="0.2">
      <c r="A39" s="138">
        <v>1</v>
      </c>
      <c r="B39" s="149" t="s">
        <v>57</v>
      </c>
      <c r="C39" s="150"/>
      <c r="D39" s="150"/>
      <c r="E39" s="150"/>
      <c r="F39" s="151">
        <f>'SO01 1 Pol'!AE183</f>
        <v>0</v>
      </c>
      <c r="G39" s="152">
        <f>'SO01 1 Pol'!AF183</f>
        <v>0</v>
      </c>
      <c r="H39" s="153"/>
      <c r="I39" s="154">
        <f>F39+G39+H39</f>
        <v>0</v>
      </c>
      <c r="J39" s="155" t="str">
        <f>IF(_xlfn.SINGLE(CenaCelkemVypocet)=0,"",I39/_xlfn.SINGLE(CenaCelkemVypocet)*100)</f>
        <v/>
      </c>
    </row>
    <row r="40" spans="1:10" ht="25.5" hidden="1" customHeight="1" x14ac:dyDescent="0.2">
      <c r="A40" s="138">
        <v>2</v>
      </c>
      <c r="B40" s="156"/>
      <c r="C40" s="157" t="s">
        <v>58</v>
      </c>
      <c r="D40" s="157"/>
      <c r="E40" s="157"/>
      <c r="F40" s="158"/>
      <c r="G40" s="159"/>
      <c r="H40" s="159"/>
      <c r="I40" s="160"/>
      <c r="J40" s="161"/>
    </row>
    <row r="41" spans="1:10" ht="25.5" hidden="1" customHeight="1" x14ac:dyDescent="0.2">
      <c r="A41" s="138">
        <v>2</v>
      </c>
      <c r="B41" s="156" t="s">
        <v>45</v>
      </c>
      <c r="C41" s="157" t="s">
        <v>46</v>
      </c>
      <c r="D41" s="157"/>
      <c r="E41" s="157"/>
      <c r="F41" s="158">
        <f>'SO01 1 Pol'!AE183</f>
        <v>0</v>
      </c>
      <c r="G41" s="159">
        <f>'SO01 1 Pol'!AF183</f>
        <v>0</v>
      </c>
      <c r="H41" s="159"/>
      <c r="I41" s="160">
        <f>F41+G41+H41</f>
        <v>0</v>
      </c>
      <c r="J41" s="161" t="str">
        <f>IF(_xlfn.SINGLE(CenaCelkemVypocet)=0,"",I41/_xlfn.SINGLE(CenaCelkemVypocet)*100)</f>
        <v/>
      </c>
    </row>
    <row r="42" spans="1:10" ht="25.5" hidden="1" customHeight="1" x14ac:dyDescent="0.2">
      <c r="A42" s="138">
        <v>3</v>
      </c>
      <c r="B42" s="162" t="s">
        <v>43</v>
      </c>
      <c r="C42" s="150" t="s">
        <v>44</v>
      </c>
      <c r="D42" s="150"/>
      <c r="E42" s="150"/>
      <c r="F42" s="163">
        <f>'SO01 1 Pol'!AE183</f>
        <v>0</v>
      </c>
      <c r="G42" s="153">
        <f>'SO01 1 Pol'!AF183</f>
        <v>0</v>
      </c>
      <c r="H42" s="153"/>
      <c r="I42" s="154">
        <f>F42+G42+H42</f>
        <v>0</v>
      </c>
      <c r="J42" s="155" t="str">
        <f>IF(_xlfn.SINGLE(CenaCelkemVypocet)=0,"",I42/_xlfn.SINGLE(CenaCelkemVypocet)*100)</f>
        <v/>
      </c>
    </row>
    <row r="43" spans="1:10" ht="25.5" hidden="1" customHeight="1" x14ac:dyDescent="0.2">
      <c r="A43" s="138"/>
      <c r="B43" s="164" t="s">
        <v>59</v>
      </c>
      <c r="C43" s="165"/>
      <c r="D43" s="165"/>
      <c r="E43" s="165"/>
      <c r="F43" s="166">
        <f>SUMIF(A39:A42,"=1",F39:F42)</f>
        <v>0</v>
      </c>
      <c r="G43" s="167">
        <f>SUMIF(A39:A42,"=1",G39:G42)</f>
        <v>0</v>
      </c>
      <c r="H43" s="167">
        <f>SUMIF(A39:A42,"=1",H39:H42)</f>
        <v>0</v>
      </c>
      <c r="I43" s="168">
        <f>SUMIF(A39:A42,"=1",I39:I42)</f>
        <v>0</v>
      </c>
      <c r="J43" s="169">
        <f>SUMIF(A39:A42,"=1",J39:J42)</f>
        <v>0</v>
      </c>
    </row>
    <row r="45" spans="1:10" x14ac:dyDescent="0.2">
      <c r="A45" t="s">
        <v>61</v>
      </c>
      <c r="B45" t="s">
        <v>62</v>
      </c>
    </row>
    <row r="46" spans="1:10" x14ac:dyDescent="0.2">
      <c r="A46" t="s">
        <v>63</v>
      </c>
      <c r="B46" t="s">
        <v>64</v>
      </c>
    </row>
    <row r="47" spans="1:10" x14ac:dyDescent="0.2">
      <c r="A47" t="s">
        <v>65</v>
      </c>
      <c r="B47" t="s">
        <v>66</v>
      </c>
    </row>
    <row r="50" spans="1:10" ht="15.75" x14ac:dyDescent="0.25">
      <c r="B50" s="180" t="s">
        <v>67</v>
      </c>
    </row>
    <row r="52" spans="1:10" ht="25.5" customHeight="1" x14ac:dyDescent="0.2">
      <c r="A52" s="182"/>
      <c r="B52" s="185" t="s">
        <v>17</v>
      </c>
      <c r="C52" s="185" t="s">
        <v>5</v>
      </c>
      <c r="D52" s="186"/>
      <c r="E52" s="186"/>
      <c r="F52" s="187" t="s">
        <v>68</v>
      </c>
      <c r="G52" s="187"/>
      <c r="H52" s="187"/>
      <c r="I52" s="187" t="s">
        <v>29</v>
      </c>
      <c r="J52" s="187" t="s">
        <v>0</v>
      </c>
    </row>
    <row r="53" spans="1:10" ht="36.75" customHeight="1" x14ac:dyDescent="0.2">
      <c r="A53" s="183"/>
      <c r="B53" s="188" t="s">
        <v>69</v>
      </c>
      <c r="C53" s="189" t="s">
        <v>70</v>
      </c>
      <c r="D53" s="190"/>
      <c r="E53" s="190"/>
      <c r="F53" s="197" t="s">
        <v>24</v>
      </c>
      <c r="G53" s="198"/>
      <c r="H53" s="198"/>
      <c r="I53" s="198">
        <f>'SO01 1 Pol'!G8</f>
        <v>0</v>
      </c>
      <c r="J53" s="194" t="str">
        <f>IF(I76=0,"",I53/I76*100)</f>
        <v/>
      </c>
    </row>
    <row r="54" spans="1:10" ht="36.75" customHeight="1" x14ac:dyDescent="0.2">
      <c r="A54" s="183"/>
      <c r="B54" s="188" t="s">
        <v>71</v>
      </c>
      <c r="C54" s="189" t="s">
        <v>72</v>
      </c>
      <c r="D54" s="190"/>
      <c r="E54" s="190"/>
      <c r="F54" s="197" t="s">
        <v>24</v>
      </c>
      <c r="G54" s="198"/>
      <c r="H54" s="198"/>
      <c r="I54" s="198">
        <f>'SO01 1 Pol'!G12</f>
        <v>0</v>
      </c>
      <c r="J54" s="194" t="str">
        <f>IF(I76=0,"",I54/I76*100)</f>
        <v/>
      </c>
    </row>
    <row r="55" spans="1:10" ht="36.75" customHeight="1" x14ac:dyDescent="0.2">
      <c r="A55" s="183"/>
      <c r="B55" s="188" t="s">
        <v>73</v>
      </c>
      <c r="C55" s="189" t="s">
        <v>74</v>
      </c>
      <c r="D55" s="190"/>
      <c r="E55" s="190"/>
      <c r="F55" s="197" t="s">
        <v>24</v>
      </c>
      <c r="G55" s="198"/>
      <c r="H55" s="198"/>
      <c r="I55" s="198">
        <f>'SO01 1 Pol'!G15</f>
        <v>0</v>
      </c>
      <c r="J55" s="194" t="str">
        <f>IF(I76=0,"",I55/I76*100)</f>
        <v/>
      </c>
    </row>
    <row r="56" spans="1:10" ht="36.75" customHeight="1" x14ac:dyDescent="0.2">
      <c r="A56" s="183"/>
      <c r="B56" s="188" t="s">
        <v>75</v>
      </c>
      <c r="C56" s="189" t="s">
        <v>76</v>
      </c>
      <c r="D56" s="190"/>
      <c r="E56" s="190"/>
      <c r="F56" s="197" t="s">
        <v>24</v>
      </c>
      <c r="G56" s="198"/>
      <c r="H56" s="198"/>
      <c r="I56" s="198">
        <f>'SO01 1 Pol'!G25</f>
        <v>0</v>
      </c>
      <c r="J56" s="194" t="str">
        <f>IF(I76=0,"",I56/I76*100)</f>
        <v/>
      </c>
    </row>
    <row r="57" spans="1:10" ht="36.75" customHeight="1" x14ac:dyDescent="0.2">
      <c r="A57" s="183"/>
      <c r="B57" s="188" t="s">
        <v>77</v>
      </c>
      <c r="C57" s="189" t="s">
        <v>78</v>
      </c>
      <c r="D57" s="190"/>
      <c r="E57" s="190"/>
      <c r="F57" s="197" t="s">
        <v>24</v>
      </c>
      <c r="G57" s="198"/>
      <c r="H57" s="198"/>
      <c r="I57" s="198">
        <f>'SO01 1 Pol'!G29</f>
        <v>0</v>
      </c>
      <c r="J57" s="194" t="str">
        <f>IF(I76=0,"",I57/I76*100)</f>
        <v/>
      </c>
    </row>
    <row r="58" spans="1:10" ht="36.75" customHeight="1" x14ac:dyDescent="0.2">
      <c r="A58" s="183"/>
      <c r="B58" s="188" t="s">
        <v>79</v>
      </c>
      <c r="C58" s="189" t="s">
        <v>80</v>
      </c>
      <c r="D58" s="190"/>
      <c r="E58" s="190"/>
      <c r="F58" s="197" t="s">
        <v>24</v>
      </c>
      <c r="G58" s="198"/>
      <c r="H58" s="198"/>
      <c r="I58" s="198">
        <f>'SO01 1 Pol'!G32</f>
        <v>0</v>
      </c>
      <c r="J58" s="194" t="str">
        <f>IF(I76=0,"",I58/I76*100)</f>
        <v/>
      </c>
    </row>
    <row r="59" spans="1:10" ht="36.75" customHeight="1" x14ac:dyDescent="0.2">
      <c r="A59" s="183"/>
      <c r="B59" s="188" t="s">
        <v>81</v>
      </c>
      <c r="C59" s="189" t="s">
        <v>82</v>
      </c>
      <c r="D59" s="190"/>
      <c r="E59" s="190"/>
      <c r="F59" s="197" t="s">
        <v>24</v>
      </c>
      <c r="G59" s="198"/>
      <c r="H59" s="198"/>
      <c r="I59" s="198">
        <f>'SO01 1 Pol'!G44</f>
        <v>0</v>
      </c>
      <c r="J59" s="194" t="str">
        <f>IF(I76=0,"",I59/I76*100)</f>
        <v/>
      </c>
    </row>
    <row r="60" spans="1:10" ht="36.75" customHeight="1" x14ac:dyDescent="0.2">
      <c r="A60" s="183"/>
      <c r="B60" s="188" t="s">
        <v>83</v>
      </c>
      <c r="C60" s="189" t="s">
        <v>84</v>
      </c>
      <c r="D60" s="190"/>
      <c r="E60" s="190"/>
      <c r="F60" s="197" t="s">
        <v>25</v>
      </c>
      <c r="G60" s="198"/>
      <c r="H60" s="198"/>
      <c r="I60" s="198">
        <f>'SO01 1 Pol'!G47</f>
        <v>0</v>
      </c>
      <c r="J60" s="194" t="str">
        <f>IF(I76=0,"",I60/I76*100)</f>
        <v/>
      </c>
    </row>
    <row r="61" spans="1:10" ht="36.75" customHeight="1" x14ac:dyDescent="0.2">
      <c r="A61" s="183"/>
      <c r="B61" s="188" t="s">
        <v>85</v>
      </c>
      <c r="C61" s="189" t="s">
        <v>86</v>
      </c>
      <c r="D61" s="190"/>
      <c r="E61" s="190"/>
      <c r="F61" s="197" t="s">
        <v>25</v>
      </c>
      <c r="G61" s="198"/>
      <c r="H61" s="198"/>
      <c r="I61" s="198">
        <f>'SO01 1 Pol'!G51</f>
        <v>0</v>
      </c>
      <c r="J61" s="194" t="str">
        <f>IF(I76=0,"",I61/I76*100)</f>
        <v/>
      </c>
    </row>
    <row r="62" spans="1:10" ht="36.75" customHeight="1" x14ac:dyDescent="0.2">
      <c r="A62" s="183"/>
      <c r="B62" s="188" t="s">
        <v>87</v>
      </c>
      <c r="C62" s="189" t="s">
        <v>88</v>
      </c>
      <c r="D62" s="190"/>
      <c r="E62" s="190"/>
      <c r="F62" s="197" t="s">
        <v>25</v>
      </c>
      <c r="G62" s="198"/>
      <c r="H62" s="198"/>
      <c r="I62" s="198">
        <f>'SO01 1 Pol'!G66</f>
        <v>0</v>
      </c>
      <c r="J62" s="194" t="str">
        <f>IF(I76=0,"",I62/I76*100)</f>
        <v/>
      </c>
    </row>
    <row r="63" spans="1:10" ht="36.75" customHeight="1" x14ac:dyDescent="0.2">
      <c r="A63" s="183"/>
      <c r="B63" s="188" t="s">
        <v>89</v>
      </c>
      <c r="C63" s="189" t="s">
        <v>90</v>
      </c>
      <c r="D63" s="190"/>
      <c r="E63" s="190"/>
      <c r="F63" s="197" t="s">
        <v>25</v>
      </c>
      <c r="G63" s="198"/>
      <c r="H63" s="198"/>
      <c r="I63" s="198">
        <f>'SO01 1 Pol'!G85</f>
        <v>0</v>
      </c>
      <c r="J63" s="194" t="str">
        <f>IF(I76=0,"",I63/I76*100)</f>
        <v/>
      </c>
    </row>
    <row r="64" spans="1:10" ht="36.75" customHeight="1" x14ac:dyDescent="0.2">
      <c r="A64" s="183"/>
      <c r="B64" s="188" t="s">
        <v>91</v>
      </c>
      <c r="C64" s="189" t="s">
        <v>92</v>
      </c>
      <c r="D64" s="190"/>
      <c r="E64" s="190"/>
      <c r="F64" s="197" t="s">
        <v>25</v>
      </c>
      <c r="G64" s="198"/>
      <c r="H64" s="198"/>
      <c r="I64" s="198">
        <f>'SO01 1 Pol'!G109</f>
        <v>0</v>
      </c>
      <c r="J64" s="194" t="str">
        <f>IF(I76=0,"",I64/I76*100)</f>
        <v/>
      </c>
    </row>
    <row r="65" spans="1:10" ht="36.75" customHeight="1" x14ac:dyDescent="0.2">
      <c r="A65" s="183"/>
      <c r="B65" s="188" t="s">
        <v>93</v>
      </c>
      <c r="C65" s="189" t="s">
        <v>94</v>
      </c>
      <c r="D65" s="190"/>
      <c r="E65" s="190"/>
      <c r="F65" s="197" t="s">
        <v>25</v>
      </c>
      <c r="G65" s="198"/>
      <c r="H65" s="198"/>
      <c r="I65" s="198">
        <f>'SO01 1 Pol'!G112</f>
        <v>0</v>
      </c>
      <c r="J65" s="194" t="str">
        <f>IF(I76=0,"",I65/I76*100)</f>
        <v/>
      </c>
    </row>
    <row r="66" spans="1:10" ht="36.75" customHeight="1" x14ac:dyDescent="0.2">
      <c r="A66" s="183"/>
      <c r="B66" s="188" t="s">
        <v>95</v>
      </c>
      <c r="C66" s="189" t="s">
        <v>96</v>
      </c>
      <c r="D66" s="190"/>
      <c r="E66" s="190"/>
      <c r="F66" s="197" t="s">
        <v>25</v>
      </c>
      <c r="G66" s="198"/>
      <c r="H66" s="198"/>
      <c r="I66" s="198">
        <f>'SO01 1 Pol'!G115</f>
        <v>0</v>
      </c>
      <c r="J66" s="194" t="str">
        <f>IF(I76=0,"",I66/I76*100)</f>
        <v/>
      </c>
    </row>
    <row r="67" spans="1:10" ht="36.75" customHeight="1" x14ac:dyDescent="0.2">
      <c r="A67" s="183"/>
      <c r="B67" s="188" t="s">
        <v>97</v>
      </c>
      <c r="C67" s="189" t="s">
        <v>98</v>
      </c>
      <c r="D67" s="190"/>
      <c r="E67" s="190"/>
      <c r="F67" s="197" t="s">
        <v>25</v>
      </c>
      <c r="G67" s="198"/>
      <c r="H67" s="198"/>
      <c r="I67" s="198">
        <f>'SO01 1 Pol'!G119</f>
        <v>0</v>
      </c>
      <c r="J67" s="194" t="str">
        <f>IF(I76=0,"",I67/I76*100)</f>
        <v/>
      </c>
    </row>
    <row r="68" spans="1:10" ht="36.75" customHeight="1" x14ac:dyDescent="0.2">
      <c r="A68" s="183"/>
      <c r="B68" s="188" t="s">
        <v>99</v>
      </c>
      <c r="C68" s="189" t="s">
        <v>100</v>
      </c>
      <c r="D68" s="190"/>
      <c r="E68" s="190"/>
      <c r="F68" s="197" t="s">
        <v>25</v>
      </c>
      <c r="G68" s="198"/>
      <c r="H68" s="198"/>
      <c r="I68" s="198">
        <f>'SO01 1 Pol'!G122</f>
        <v>0</v>
      </c>
      <c r="J68" s="194" t="str">
        <f>IF(I76=0,"",I68/I76*100)</f>
        <v/>
      </c>
    </row>
    <row r="69" spans="1:10" ht="36.75" customHeight="1" x14ac:dyDescent="0.2">
      <c r="A69" s="183"/>
      <c r="B69" s="188" t="s">
        <v>101</v>
      </c>
      <c r="C69" s="189" t="s">
        <v>102</v>
      </c>
      <c r="D69" s="190"/>
      <c r="E69" s="190"/>
      <c r="F69" s="197" t="s">
        <v>25</v>
      </c>
      <c r="G69" s="198"/>
      <c r="H69" s="198"/>
      <c r="I69" s="198">
        <f>'SO01 1 Pol'!G133</f>
        <v>0</v>
      </c>
      <c r="J69" s="194" t="str">
        <f>IF(I76=0,"",I69/I76*100)</f>
        <v/>
      </c>
    </row>
    <row r="70" spans="1:10" ht="36.75" customHeight="1" x14ac:dyDescent="0.2">
      <c r="A70" s="183"/>
      <c r="B70" s="188" t="s">
        <v>103</v>
      </c>
      <c r="C70" s="189" t="s">
        <v>104</v>
      </c>
      <c r="D70" s="190"/>
      <c r="E70" s="190"/>
      <c r="F70" s="197" t="s">
        <v>25</v>
      </c>
      <c r="G70" s="198"/>
      <c r="H70" s="198"/>
      <c r="I70" s="198">
        <f>'SO01 1 Pol'!G142</f>
        <v>0</v>
      </c>
      <c r="J70" s="194" t="str">
        <f>IF(I76=0,"",I70/I76*100)</f>
        <v/>
      </c>
    </row>
    <row r="71" spans="1:10" ht="36.75" customHeight="1" x14ac:dyDescent="0.2">
      <c r="A71" s="183"/>
      <c r="B71" s="188" t="s">
        <v>105</v>
      </c>
      <c r="C71" s="189" t="s">
        <v>106</v>
      </c>
      <c r="D71" s="190"/>
      <c r="E71" s="190"/>
      <c r="F71" s="197" t="s">
        <v>25</v>
      </c>
      <c r="G71" s="198"/>
      <c r="H71" s="198"/>
      <c r="I71" s="198">
        <f>'SO01 1 Pol'!G150</f>
        <v>0</v>
      </c>
      <c r="J71" s="194" t="str">
        <f>IF(I76=0,"",I71/I76*100)</f>
        <v/>
      </c>
    </row>
    <row r="72" spans="1:10" ht="36.75" customHeight="1" x14ac:dyDescent="0.2">
      <c r="A72" s="183"/>
      <c r="B72" s="188" t="s">
        <v>107</v>
      </c>
      <c r="C72" s="189" t="s">
        <v>108</v>
      </c>
      <c r="D72" s="190"/>
      <c r="E72" s="190"/>
      <c r="F72" s="197" t="s">
        <v>25</v>
      </c>
      <c r="G72" s="198"/>
      <c r="H72" s="198"/>
      <c r="I72" s="198">
        <f>'SO01 1 Pol'!G160</f>
        <v>0</v>
      </c>
      <c r="J72" s="194" t="str">
        <f>IF(I76=0,"",I72/I76*100)</f>
        <v/>
      </c>
    </row>
    <row r="73" spans="1:10" ht="36.75" customHeight="1" x14ac:dyDescent="0.2">
      <c r="A73" s="183"/>
      <c r="B73" s="188" t="s">
        <v>109</v>
      </c>
      <c r="C73" s="189" t="s">
        <v>110</v>
      </c>
      <c r="D73" s="190"/>
      <c r="E73" s="190"/>
      <c r="F73" s="197" t="s">
        <v>25</v>
      </c>
      <c r="G73" s="198"/>
      <c r="H73" s="198"/>
      <c r="I73" s="198">
        <f>'SO01 1 Pol'!G166</f>
        <v>0</v>
      </c>
      <c r="J73" s="194" t="str">
        <f>IF(I76=0,"",I73/I76*100)</f>
        <v/>
      </c>
    </row>
    <row r="74" spans="1:10" ht="36.75" customHeight="1" x14ac:dyDescent="0.2">
      <c r="A74" s="183"/>
      <c r="B74" s="188" t="s">
        <v>111</v>
      </c>
      <c r="C74" s="189" t="s">
        <v>112</v>
      </c>
      <c r="D74" s="190"/>
      <c r="E74" s="190"/>
      <c r="F74" s="197" t="s">
        <v>26</v>
      </c>
      <c r="G74" s="198"/>
      <c r="H74" s="198"/>
      <c r="I74" s="198">
        <f>'SO01 1 Pol'!G169</f>
        <v>0</v>
      </c>
      <c r="J74" s="194" t="str">
        <f>IF(I76=0,"",I74/I76*100)</f>
        <v/>
      </c>
    </row>
    <row r="75" spans="1:10" ht="36.75" customHeight="1" x14ac:dyDescent="0.2">
      <c r="A75" s="183"/>
      <c r="B75" s="188" t="s">
        <v>113</v>
      </c>
      <c r="C75" s="189" t="s">
        <v>114</v>
      </c>
      <c r="D75" s="190"/>
      <c r="E75" s="190"/>
      <c r="F75" s="197" t="s">
        <v>115</v>
      </c>
      <c r="G75" s="198"/>
      <c r="H75" s="198"/>
      <c r="I75" s="198">
        <f>'SO01 1 Pol'!G172</f>
        <v>0</v>
      </c>
      <c r="J75" s="194" t="str">
        <f>IF(I76=0,"",I75/I76*100)</f>
        <v/>
      </c>
    </row>
    <row r="76" spans="1:10" ht="25.5" customHeight="1" x14ac:dyDescent="0.2">
      <c r="A76" s="184"/>
      <c r="B76" s="191" t="s">
        <v>1</v>
      </c>
      <c r="C76" s="192"/>
      <c r="D76" s="193"/>
      <c r="E76" s="193"/>
      <c r="F76" s="199"/>
      <c r="G76" s="200"/>
      <c r="H76" s="200"/>
      <c r="I76" s="200">
        <f>SUM(I53:I75)</f>
        <v>0</v>
      </c>
      <c r="J76" s="195">
        <f>SUM(J53:J75)</f>
        <v>0</v>
      </c>
    </row>
    <row r="77" spans="1:10" x14ac:dyDescent="0.2">
      <c r="F77" s="137"/>
      <c r="G77" s="137"/>
      <c r="H77" s="137"/>
      <c r="I77" s="137"/>
      <c r="J77" s="196"/>
    </row>
    <row r="78" spans="1:10" x14ac:dyDescent="0.2">
      <c r="F78" s="137"/>
      <c r="G78" s="137"/>
      <c r="H78" s="137"/>
      <c r="I78" s="137"/>
      <c r="J78" s="196"/>
    </row>
    <row r="79" spans="1:10" x14ac:dyDescent="0.2">
      <c r="F79" s="137"/>
      <c r="G79" s="137"/>
      <c r="H79" s="137"/>
      <c r="I79" s="137"/>
      <c r="J79" s="196"/>
    </row>
  </sheetData>
  <sheetProtection algorithmName="SHA-512" hashValue="2+tuRSnaYWNmREyghOGxpVcKbpTG8fy5JMUFsPlGqB6oNXZljxKwhrjvSvyhFkarwk9MSuPeGYdhZwuVXin/Ug==" saltValue="icEhMDEzSPCSILMqcpiCy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9">
    <mergeCell ref="C73:E73"/>
    <mergeCell ref="C74:E74"/>
    <mergeCell ref="C75:E75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MmoD6ZGpNmTtSbErEXsvj2y2QoXeWQOdLHzi0lu+XMxiOcTzBFeDsY4THVXRCFcfrQPRuF+K8Duc5rOblN04CA==" saltValue="CCSJX+PvKkmL5FQT3Uzi4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3E725A-0415-465E-A41A-91BBE9ACE94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81" customWidth="1"/>
    <col min="3" max="3" width="63.28515625" style="18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2" t="s">
        <v>118</v>
      </c>
      <c r="B1" s="202"/>
      <c r="C1" s="202"/>
      <c r="D1" s="202"/>
      <c r="E1" s="202"/>
      <c r="F1" s="202"/>
      <c r="G1" s="202"/>
      <c r="AG1" t="s">
        <v>119</v>
      </c>
    </row>
    <row r="2" spans="1:60" ht="24.95" customHeight="1" x14ac:dyDescent="0.2">
      <c r="A2" s="203" t="s">
        <v>7</v>
      </c>
      <c r="B2" s="49" t="s">
        <v>49</v>
      </c>
      <c r="C2" s="206" t="s">
        <v>50</v>
      </c>
      <c r="D2" s="204"/>
      <c r="E2" s="204"/>
      <c r="F2" s="204"/>
      <c r="G2" s="205"/>
      <c r="AG2" t="s">
        <v>120</v>
      </c>
    </row>
    <row r="3" spans="1:60" ht="24.95" customHeight="1" x14ac:dyDescent="0.2">
      <c r="A3" s="203" t="s">
        <v>8</v>
      </c>
      <c r="B3" s="49" t="s">
        <v>45</v>
      </c>
      <c r="C3" s="206" t="s">
        <v>46</v>
      </c>
      <c r="D3" s="204"/>
      <c r="E3" s="204"/>
      <c r="F3" s="204"/>
      <c r="G3" s="205"/>
      <c r="AC3" s="181" t="s">
        <v>120</v>
      </c>
      <c r="AG3" t="s">
        <v>121</v>
      </c>
    </row>
    <row r="4" spans="1:60" ht="24.95" customHeight="1" x14ac:dyDescent="0.2">
      <c r="A4" s="207" t="s">
        <v>9</v>
      </c>
      <c r="B4" s="208" t="s">
        <v>43</v>
      </c>
      <c r="C4" s="209" t="s">
        <v>44</v>
      </c>
      <c r="D4" s="210"/>
      <c r="E4" s="210"/>
      <c r="F4" s="210"/>
      <c r="G4" s="211"/>
      <c r="AG4" t="s">
        <v>122</v>
      </c>
    </row>
    <row r="5" spans="1:60" x14ac:dyDescent="0.2">
      <c r="D5" s="10"/>
    </row>
    <row r="6" spans="1:60" ht="38.25" x14ac:dyDescent="0.2">
      <c r="A6" s="213" t="s">
        <v>123</v>
      </c>
      <c r="B6" s="215" t="s">
        <v>124</v>
      </c>
      <c r="C6" s="215" t="s">
        <v>125</v>
      </c>
      <c r="D6" s="214" t="s">
        <v>126</v>
      </c>
      <c r="E6" s="213" t="s">
        <v>127</v>
      </c>
      <c r="F6" s="212" t="s">
        <v>128</v>
      </c>
      <c r="G6" s="213" t="s">
        <v>29</v>
      </c>
      <c r="H6" s="216" t="s">
        <v>30</v>
      </c>
      <c r="I6" s="216" t="s">
        <v>129</v>
      </c>
      <c r="J6" s="216" t="s">
        <v>31</v>
      </c>
      <c r="K6" s="216" t="s">
        <v>130</v>
      </c>
      <c r="L6" s="216" t="s">
        <v>131</v>
      </c>
      <c r="M6" s="216" t="s">
        <v>132</v>
      </c>
      <c r="N6" s="216" t="s">
        <v>133</v>
      </c>
      <c r="O6" s="216" t="s">
        <v>134</v>
      </c>
      <c r="P6" s="216" t="s">
        <v>135</v>
      </c>
      <c r="Q6" s="216" t="s">
        <v>136</v>
      </c>
      <c r="R6" s="216" t="s">
        <v>137</v>
      </c>
      <c r="S6" s="216" t="s">
        <v>138</v>
      </c>
      <c r="T6" s="216" t="s">
        <v>139</v>
      </c>
      <c r="U6" s="216" t="s">
        <v>140</v>
      </c>
      <c r="V6" s="216" t="s">
        <v>141</v>
      </c>
      <c r="W6" s="216" t="s">
        <v>142</v>
      </c>
      <c r="X6" s="216" t="s">
        <v>143</v>
      </c>
      <c r="Y6" s="216" t="s">
        <v>144</v>
      </c>
    </row>
    <row r="7" spans="1:60" hidden="1" x14ac:dyDescent="0.2">
      <c r="A7" s="3"/>
      <c r="B7" s="4"/>
      <c r="C7" s="4"/>
      <c r="D7" s="6"/>
      <c r="E7" s="218"/>
      <c r="F7" s="219"/>
      <c r="G7" s="219"/>
      <c r="H7" s="219"/>
      <c r="I7" s="219"/>
      <c r="J7" s="219"/>
      <c r="K7" s="219"/>
      <c r="L7" s="219"/>
      <c r="M7" s="219"/>
      <c r="N7" s="218"/>
      <c r="O7" s="218"/>
      <c r="P7" s="218"/>
      <c r="Q7" s="218"/>
      <c r="R7" s="219"/>
      <c r="S7" s="219"/>
      <c r="T7" s="219"/>
      <c r="U7" s="219"/>
      <c r="V7" s="219"/>
      <c r="W7" s="219"/>
      <c r="X7" s="219"/>
      <c r="Y7" s="219"/>
    </row>
    <row r="8" spans="1:60" x14ac:dyDescent="0.2">
      <c r="A8" s="231" t="s">
        <v>145</v>
      </c>
      <c r="B8" s="232" t="s">
        <v>69</v>
      </c>
      <c r="C8" s="258" t="s">
        <v>70</v>
      </c>
      <c r="D8" s="233"/>
      <c r="E8" s="234"/>
      <c r="F8" s="235"/>
      <c r="G8" s="235">
        <f>SUMIF(AG9:AG11,"&lt;&gt;NOR",G9:G11)</f>
        <v>0</v>
      </c>
      <c r="H8" s="235"/>
      <c r="I8" s="235">
        <f>SUM(I9:I11)</f>
        <v>0</v>
      </c>
      <c r="J8" s="235"/>
      <c r="K8" s="235">
        <f>SUM(K9:K11)</f>
        <v>0</v>
      </c>
      <c r="L8" s="235"/>
      <c r="M8" s="235">
        <f>SUM(M9:M11)</f>
        <v>0</v>
      </c>
      <c r="N8" s="234"/>
      <c r="O8" s="234">
        <f>SUM(O9:O11)</f>
        <v>0.02</v>
      </c>
      <c r="P8" s="234"/>
      <c r="Q8" s="234">
        <f>SUM(Q9:Q11)</f>
        <v>0</v>
      </c>
      <c r="R8" s="235"/>
      <c r="S8" s="235"/>
      <c r="T8" s="236"/>
      <c r="U8" s="230"/>
      <c r="V8" s="230">
        <f>SUM(V9:V11)</f>
        <v>0.44</v>
      </c>
      <c r="W8" s="230"/>
      <c r="X8" s="230"/>
      <c r="Y8" s="230"/>
      <c r="AG8" t="s">
        <v>146</v>
      </c>
    </row>
    <row r="9" spans="1:60" ht="22.5" outlineLevel="1" x14ac:dyDescent="0.2">
      <c r="A9" s="238">
        <v>1</v>
      </c>
      <c r="B9" s="239" t="s">
        <v>147</v>
      </c>
      <c r="C9" s="259" t="s">
        <v>148</v>
      </c>
      <c r="D9" s="240" t="s">
        <v>149</v>
      </c>
      <c r="E9" s="241">
        <v>2.4150000000000001E-2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12</v>
      </c>
      <c r="M9" s="243">
        <f>G9*(1+L9/100)</f>
        <v>0</v>
      </c>
      <c r="N9" s="241">
        <v>1.9539999999999998E-2</v>
      </c>
      <c r="O9" s="241">
        <f>ROUND(E9*N9,2)</f>
        <v>0</v>
      </c>
      <c r="P9" s="241">
        <v>0</v>
      </c>
      <c r="Q9" s="241">
        <f>ROUND(E9*P9,2)</f>
        <v>0</v>
      </c>
      <c r="R9" s="243" t="s">
        <v>150</v>
      </c>
      <c r="S9" s="243" t="s">
        <v>151</v>
      </c>
      <c r="T9" s="244" t="s">
        <v>151</v>
      </c>
      <c r="U9" s="228">
        <v>18.175000000000001</v>
      </c>
      <c r="V9" s="228">
        <f>ROUND(E9*U9,2)</f>
        <v>0.44</v>
      </c>
      <c r="W9" s="228"/>
      <c r="X9" s="228" t="s">
        <v>152</v>
      </c>
      <c r="Y9" s="228" t="s">
        <v>153</v>
      </c>
      <c r="Z9" s="217"/>
      <c r="AA9" s="217"/>
      <c r="AB9" s="217"/>
      <c r="AC9" s="217"/>
      <c r="AD9" s="217"/>
      <c r="AE9" s="217"/>
      <c r="AF9" s="217"/>
      <c r="AG9" s="217" t="s">
        <v>154</v>
      </c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outlineLevel="2" x14ac:dyDescent="0.2">
      <c r="A10" s="224"/>
      <c r="B10" s="225"/>
      <c r="C10" s="260" t="s">
        <v>155</v>
      </c>
      <c r="D10" s="245"/>
      <c r="E10" s="245"/>
      <c r="F10" s="245"/>
      <c r="G10" s="245"/>
      <c r="H10" s="228"/>
      <c r="I10" s="228"/>
      <c r="J10" s="228"/>
      <c r="K10" s="228"/>
      <c r="L10" s="228"/>
      <c r="M10" s="228"/>
      <c r="N10" s="227"/>
      <c r="O10" s="227"/>
      <c r="P10" s="227"/>
      <c r="Q10" s="227"/>
      <c r="R10" s="228"/>
      <c r="S10" s="228"/>
      <c r="T10" s="228"/>
      <c r="U10" s="228"/>
      <c r="V10" s="228"/>
      <c r="W10" s="228"/>
      <c r="X10" s="228"/>
      <c r="Y10" s="228"/>
      <c r="Z10" s="217"/>
      <c r="AA10" s="217"/>
      <c r="AB10" s="217"/>
      <c r="AC10" s="217"/>
      <c r="AD10" s="217"/>
      <c r="AE10" s="217"/>
      <c r="AF10" s="217"/>
      <c r="AG10" s="217" t="s">
        <v>156</v>
      </c>
      <c r="AH10" s="217"/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ht="22.5" outlineLevel="1" x14ac:dyDescent="0.2">
      <c r="A11" s="246">
        <v>2</v>
      </c>
      <c r="B11" s="247" t="s">
        <v>157</v>
      </c>
      <c r="C11" s="261" t="s">
        <v>158</v>
      </c>
      <c r="D11" s="248" t="s">
        <v>149</v>
      </c>
      <c r="E11" s="249">
        <v>2.4150000000000001E-2</v>
      </c>
      <c r="F11" s="250"/>
      <c r="G11" s="251">
        <f>ROUND(E11*F11,2)</f>
        <v>0</v>
      </c>
      <c r="H11" s="250"/>
      <c r="I11" s="251">
        <f>ROUND(E11*H11,2)</f>
        <v>0</v>
      </c>
      <c r="J11" s="250"/>
      <c r="K11" s="251">
        <f>ROUND(E11*J11,2)</f>
        <v>0</v>
      </c>
      <c r="L11" s="251">
        <v>12</v>
      </c>
      <c r="M11" s="251">
        <f>G11*(1+L11/100)</f>
        <v>0</v>
      </c>
      <c r="N11" s="249">
        <v>1</v>
      </c>
      <c r="O11" s="249">
        <f>ROUND(E11*N11,2)</f>
        <v>0.02</v>
      </c>
      <c r="P11" s="249">
        <v>0</v>
      </c>
      <c r="Q11" s="249">
        <f>ROUND(E11*P11,2)</f>
        <v>0</v>
      </c>
      <c r="R11" s="251" t="s">
        <v>159</v>
      </c>
      <c r="S11" s="251" t="s">
        <v>151</v>
      </c>
      <c r="T11" s="252" t="s">
        <v>151</v>
      </c>
      <c r="U11" s="228">
        <v>0</v>
      </c>
      <c r="V11" s="228">
        <f>ROUND(E11*U11,2)</f>
        <v>0</v>
      </c>
      <c r="W11" s="228"/>
      <c r="X11" s="228" t="s">
        <v>160</v>
      </c>
      <c r="Y11" s="228" t="s">
        <v>153</v>
      </c>
      <c r="Z11" s="217"/>
      <c r="AA11" s="217"/>
      <c r="AB11" s="217"/>
      <c r="AC11" s="217"/>
      <c r="AD11" s="217"/>
      <c r="AE11" s="217"/>
      <c r="AF11" s="217"/>
      <c r="AG11" s="217" t="s">
        <v>161</v>
      </c>
      <c r="AH11" s="217"/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x14ac:dyDescent="0.2">
      <c r="A12" s="231" t="s">
        <v>145</v>
      </c>
      <c r="B12" s="232" t="s">
        <v>71</v>
      </c>
      <c r="C12" s="258" t="s">
        <v>72</v>
      </c>
      <c r="D12" s="233"/>
      <c r="E12" s="234"/>
      <c r="F12" s="235"/>
      <c r="G12" s="235">
        <f>SUMIF(AG13:AG14,"&lt;&gt;NOR",G13:G14)</f>
        <v>0</v>
      </c>
      <c r="H12" s="235"/>
      <c r="I12" s="235">
        <f>SUM(I13:I14)</f>
        <v>0</v>
      </c>
      <c r="J12" s="235"/>
      <c r="K12" s="235">
        <f>SUM(K13:K14)</f>
        <v>0</v>
      </c>
      <c r="L12" s="235"/>
      <c r="M12" s="235">
        <f>SUM(M13:M14)</f>
        <v>0</v>
      </c>
      <c r="N12" s="234"/>
      <c r="O12" s="234">
        <f>SUM(O13:O14)</f>
        <v>0.70000000000000007</v>
      </c>
      <c r="P12" s="234"/>
      <c r="Q12" s="234">
        <f>SUM(Q13:Q14)</f>
        <v>0</v>
      </c>
      <c r="R12" s="235"/>
      <c r="S12" s="235"/>
      <c r="T12" s="236"/>
      <c r="U12" s="230"/>
      <c r="V12" s="230">
        <f>SUM(V13:V14)</f>
        <v>52.64</v>
      </c>
      <c r="W12" s="230"/>
      <c r="X12" s="230"/>
      <c r="Y12" s="230"/>
      <c r="AG12" t="s">
        <v>146</v>
      </c>
    </row>
    <row r="13" spans="1:60" ht="33.75" outlineLevel="1" x14ac:dyDescent="0.2">
      <c r="A13" s="246">
        <v>3</v>
      </c>
      <c r="B13" s="247" t="s">
        <v>162</v>
      </c>
      <c r="C13" s="261" t="s">
        <v>163</v>
      </c>
      <c r="D13" s="248" t="s">
        <v>164</v>
      </c>
      <c r="E13" s="249">
        <v>48.98</v>
      </c>
      <c r="F13" s="250"/>
      <c r="G13" s="251">
        <f>ROUND(E13*F13,2)</f>
        <v>0</v>
      </c>
      <c r="H13" s="250"/>
      <c r="I13" s="251">
        <f>ROUND(E13*H13,2)</f>
        <v>0</v>
      </c>
      <c r="J13" s="250"/>
      <c r="K13" s="251">
        <f>ROUND(E13*J13,2)</f>
        <v>0</v>
      </c>
      <c r="L13" s="251">
        <v>12</v>
      </c>
      <c r="M13" s="251">
        <f>G13*(1+L13/100)</f>
        <v>0</v>
      </c>
      <c r="N13" s="249">
        <v>1.3520000000000001E-2</v>
      </c>
      <c r="O13" s="249">
        <f>ROUND(E13*N13,2)</f>
        <v>0.66</v>
      </c>
      <c r="P13" s="249">
        <v>0</v>
      </c>
      <c r="Q13" s="249">
        <f>ROUND(E13*P13,2)</f>
        <v>0</v>
      </c>
      <c r="R13" s="251" t="s">
        <v>150</v>
      </c>
      <c r="S13" s="251" t="s">
        <v>151</v>
      </c>
      <c r="T13" s="252" t="s">
        <v>151</v>
      </c>
      <c r="U13" s="228">
        <v>1.0109999999999999</v>
      </c>
      <c r="V13" s="228">
        <f>ROUND(E13*U13,2)</f>
        <v>49.52</v>
      </c>
      <c r="W13" s="228"/>
      <c r="X13" s="228" t="s">
        <v>152</v>
      </c>
      <c r="Y13" s="228" t="s">
        <v>153</v>
      </c>
      <c r="Z13" s="217"/>
      <c r="AA13" s="217"/>
      <c r="AB13" s="217"/>
      <c r="AC13" s="217"/>
      <c r="AD13" s="217"/>
      <c r="AE13" s="217"/>
      <c r="AF13" s="217"/>
      <c r="AG13" s="217" t="s">
        <v>154</v>
      </c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ht="45" outlineLevel="1" x14ac:dyDescent="0.2">
      <c r="A14" s="246">
        <v>4</v>
      </c>
      <c r="B14" s="247" t="s">
        <v>165</v>
      </c>
      <c r="C14" s="261" t="s">
        <v>166</v>
      </c>
      <c r="D14" s="248" t="s">
        <v>164</v>
      </c>
      <c r="E14" s="249">
        <v>3.09</v>
      </c>
      <c r="F14" s="250"/>
      <c r="G14" s="251">
        <f>ROUND(E14*F14,2)</f>
        <v>0</v>
      </c>
      <c r="H14" s="250"/>
      <c r="I14" s="251">
        <f>ROUND(E14*H14,2)</f>
        <v>0</v>
      </c>
      <c r="J14" s="250"/>
      <c r="K14" s="251">
        <f>ROUND(E14*J14,2)</f>
        <v>0</v>
      </c>
      <c r="L14" s="251">
        <v>12</v>
      </c>
      <c r="M14" s="251">
        <f>G14*(1+L14/100)</f>
        <v>0</v>
      </c>
      <c r="N14" s="249">
        <v>1.341E-2</v>
      </c>
      <c r="O14" s="249">
        <f>ROUND(E14*N14,2)</f>
        <v>0.04</v>
      </c>
      <c r="P14" s="249">
        <v>0</v>
      </c>
      <c r="Q14" s="249">
        <f>ROUND(E14*P14,2)</f>
        <v>0</v>
      </c>
      <c r="R14" s="251" t="s">
        <v>150</v>
      </c>
      <c r="S14" s="251" t="s">
        <v>151</v>
      </c>
      <c r="T14" s="252" t="s">
        <v>151</v>
      </c>
      <c r="U14" s="228">
        <v>1.0109999999999999</v>
      </c>
      <c r="V14" s="228">
        <f>ROUND(E14*U14,2)</f>
        <v>3.12</v>
      </c>
      <c r="W14" s="228"/>
      <c r="X14" s="228" t="s">
        <v>152</v>
      </c>
      <c r="Y14" s="228" t="s">
        <v>153</v>
      </c>
      <c r="Z14" s="217"/>
      <c r="AA14" s="217"/>
      <c r="AB14" s="217"/>
      <c r="AC14" s="217"/>
      <c r="AD14" s="217"/>
      <c r="AE14" s="217"/>
      <c r="AF14" s="217"/>
      <c r="AG14" s="217" t="s">
        <v>154</v>
      </c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x14ac:dyDescent="0.2">
      <c r="A15" s="231" t="s">
        <v>145</v>
      </c>
      <c r="B15" s="232" t="s">
        <v>73</v>
      </c>
      <c r="C15" s="258" t="s">
        <v>74</v>
      </c>
      <c r="D15" s="233"/>
      <c r="E15" s="234"/>
      <c r="F15" s="235"/>
      <c r="G15" s="235">
        <f>SUMIF(AG16:AG24,"&lt;&gt;NOR",G16:G24)</f>
        <v>0</v>
      </c>
      <c r="H15" s="235"/>
      <c r="I15" s="235">
        <f>SUM(I16:I24)</f>
        <v>0</v>
      </c>
      <c r="J15" s="235"/>
      <c r="K15" s="235">
        <f>SUM(K16:K24)</f>
        <v>0</v>
      </c>
      <c r="L15" s="235"/>
      <c r="M15" s="235">
        <f>SUM(M16:M24)</f>
        <v>0</v>
      </c>
      <c r="N15" s="234"/>
      <c r="O15" s="234">
        <f>SUM(O16:O24)</f>
        <v>5.0699999999999994</v>
      </c>
      <c r="P15" s="234"/>
      <c r="Q15" s="234">
        <f>SUM(Q16:Q24)</f>
        <v>0</v>
      </c>
      <c r="R15" s="235"/>
      <c r="S15" s="235"/>
      <c r="T15" s="236"/>
      <c r="U15" s="230"/>
      <c r="V15" s="230">
        <f>SUM(V16:V24)</f>
        <v>169.16</v>
      </c>
      <c r="W15" s="230"/>
      <c r="X15" s="230"/>
      <c r="Y15" s="230"/>
      <c r="AG15" t="s">
        <v>146</v>
      </c>
    </row>
    <row r="16" spans="1:60" outlineLevel="1" x14ac:dyDescent="0.2">
      <c r="A16" s="246">
        <v>5</v>
      </c>
      <c r="B16" s="247" t="s">
        <v>167</v>
      </c>
      <c r="C16" s="261" t="s">
        <v>168</v>
      </c>
      <c r="D16" s="248" t="s">
        <v>164</v>
      </c>
      <c r="E16" s="249">
        <v>235.65299999999999</v>
      </c>
      <c r="F16" s="250"/>
      <c r="G16" s="251">
        <f>ROUND(E16*F16,2)</f>
        <v>0</v>
      </c>
      <c r="H16" s="250"/>
      <c r="I16" s="251">
        <f>ROUND(E16*H16,2)</f>
        <v>0</v>
      </c>
      <c r="J16" s="250"/>
      <c r="K16" s="251">
        <f>ROUND(E16*J16,2)</f>
        <v>0</v>
      </c>
      <c r="L16" s="251">
        <v>12</v>
      </c>
      <c r="M16" s="251">
        <f>G16*(1+L16/100)</f>
        <v>0</v>
      </c>
      <c r="N16" s="249">
        <v>1.9000000000000001E-4</v>
      </c>
      <c r="O16" s="249">
        <f>ROUND(E16*N16,2)</f>
        <v>0.04</v>
      </c>
      <c r="P16" s="249">
        <v>0</v>
      </c>
      <c r="Q16" s="249">
        <f>ROUND(E16*P16,2)</f>
        <v>0</v>
      </c>
      <c r="R16" s="251" t="s">
        <v>150</v>
      </c>
      <c r="S16" s="251" t="s">
        <v>151</v>
      </c>
      <c r="T16" s="252" t="s">
        <v>151</v>
      </c>
      <c r="U16" s="228">
        <v>5.1999999999999998E-2</v>
      </c>
      <c r="V16" s="228">
        <f>ROUND(E16*U16,2)</f>
        <v>12.25</v>
      </c>
      <c r="W16" s="228"/>
      <c r="X16" s="228" t="s">
        <v>152</v>
      </c>
      <c r="Y16" s="228" t="s">
        <v>153</v>
      </c>
      <c r="Z16" s="217"/>
      <c r="AA16" s="217"/>
      <c r="AB16" s="217"/>
      <c r="AC16" s="217"/>
      <c r="AD16" s="217"/>
      <c r="AE16" s="217"/>
      <c r="AF16" s="217"/>
      <c r="AG16" s="217" t="s">
        <v>154</v>
      </c>
      <c r="AH16" s="217"/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outlineLevel="1" x14ac:dyDescent="0.2">
      <c r="A17" s="238">
        <v>6</v>
      </c>
      <c r="B17" s="239" t="s">
        <v>169</v>
      </c>
      <c r="C17" s="259" t="s">
        <v>170</v>
      </c>
      <c r="D17" s="240" t="s">
        <v>164</v>
      </c>
      <c r="E17" s="241">
        <v>17.067</v>
      </c>
      <c r="F17" s="242"/>
      <c r="G17" s="243">
        <f>ROUND(E17*F17,2)</f>
        <v>0</v>
      </c>
      <c r="H17" s="242"/>
      <c r="I17" s="243">
        <f>ROUND(E17*H17,2)</f>
        <v>0</v>
      </c>
      <c r="J17" s="242"/>
      <c r="K17" s="243">
        <f>ROUND(E17*J17,2)</f>
        <v>0</v>
      </c>
      <c r="L17" s="243">
        <v>12</v>
      </c>
      <c r="M17" s="243">
        <f>G17*(1+L17/100)</f>
        <v>0</v>
      </c>
      <c r="N17" s="241">
        <v>4.0000000000000003E-5</v>
      </c>
      <c r="O17" s="241">
        <f>ROUND(E17*N17,2)</f>
        <v>0</v>
      </c>
      <c r="P17" s="241">
        <v>0</v>
      </c>
      <c r="Q17" s="241">
        <f>ROUND(E17*P17,2)</f>
        <v>0</v>
      </c>
      <c r="R17" s="243" t="s">
        <v>150</v>
      </c>
      <c r="S17" s="243" t="s">
        <v>151</v>
      </c>
      <c r="T17" s="244" t="s">
        <v>151</v>
      </c>
      <c r="U17" s="228">
        <v>7.8E-2</v>
      </c>
      <c r="V17" s="228">
        <f>ROUND(E17*U17,2)</f>
        <v>1.33</v>
      </c>
      <c r="W17" s="228"/>
      <c r="X17" s="228" t="s">
        <v>152</v>
      </c>
      <c r="Y17" s="228" t="s">
        <v>153</v>
      </c>
      <c r="Z17" s="217"/>
      <c r="AA17" s="217"/>
      <c r="AB17" s="217"/>
      <c r="AC17" s="217"/>
      <c r="AD17" s="217"/>
      <c r="AE17" s="217"/>
      <c r="AF17" s="217"/>
      <c r="AG17" s="217" t="s">
        <v>154</v>
      </c>
      <c r="AH17" s="217"/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ht="22.5" outlineLevel="2" x14ac:dyDescent="0.2">
      <c r="A18" s="224"/>
      <c r="B18" s="225"/>
      <c r="C18" s="260" t="s">
        <v>171</v>
      </c>
      <c r="D18" s="245"/>
      <c r="E18" s="245"/>
      <c r="F18" s="245"/>
      <c r="G18" s="245"/>
      <c r="H18" s="228"/>
      <c r="I18" s="228"/>
      <c r="J18" s="228"/>
      <c r="K18" s="228"/>
      <c r="L18" s="228"/>
      <c r="M18" s="228"/>
      <c r="N18" s="227"/>
      <c r="O18" s="227"/>
      <c r="P18" s="227"/>
      <c r="Q18" s="227"/>
      <c r="R18" s="228"/>
      <c r="S18" s="228"/>
      <c r="T18" s="228"/>
      <c r="U18" s="228"/>
      <c r="V18" s="228"/>
      <c r="W18" s="228"/>
      <c r="X18" s="228"/>
      <c r="Y18" s="228"/>
      <c r="Z18" s="217"/>
      <c r="AA18" s="217"/>
      <c r="AB18" s="217"/>
      <c r="AC18" s="217"/>
      <c r="AD18" s="217"/>
      <c r="AE18" s="217"/>
      <c r="AF18" s="217"/>
      <c r="AG18" s="217" t="s">
        <v>156</v>
      </c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53" t="str">
        <f>C18</f>
        <v>které se zřizují před úpravami povrchu, a obalení osazených dveřních zárubní před znečištěním při úpravách povrchu nástřikem plastických maltovin včetně pozdějšího odkrytí,</v>
      </c>
      <c r="BB18" s="217"/>
      <c r="BC18" s="217"/>
      <c r="BD18" s="217"/>
      <c r="BE18" s="217"/>
      <c r="BF18" s="217"/>
      <c r="BG18" s="217"/>
      <c r="BH18" s="217"/>
    </row>
    <row r="19" spans="1:60" ht="22.5" outlineLevel="1" x14ac:dyDescent="0.2">
      <c r="A19" s="246">
        <v>7</v>
      </c>
      <c r="B19" s="247" t="s">
        <v>172</v>
      </c>
      <c r="C19" s="261" t="s">
        <v>173</v>
      </c>
      <c r="D19" s="248" t="s">
        <v>164</v>
      </c>
      <c r="E19" s="249">
        <v>11.39</v>
      </c>
      <c r="F19" s="250"/>
      <c r="G19" s="251">
        <f>ROUND(E19*F19,2)</f>
        <v>0</v>
      </c>
      <c r="H19" s="250"/>
      <c r="I19" s="251">
        <f>ROUND(E19*H19,2)</f>
        <v>0</v>
      </c>
      <c r="J19" s="250"/>
      <c r="K19" s="251">
        <f>ROUND(E19*J19,2)</f>
        <v>0</v>
      </c>
      <c r="L19" s="251">
        <v>12</v>
      </c>
      <c r="M19" s="251">
        <f>G19*(1+L19/100)</f>
        <v>0</v>
      </c>
      <c r="N19" s="249">
        <v>3.9210000000000002E-2</v>
      </c>
      <c r="O19" s="249">
        <f>ROUND(E19*N19,2)</f>
        <v>0.45</v>
      </c>
      <c r="P19" s="249">
        <v>0</v>
      </c>
      <c r="Q19" s="249">
        <f>ROUND(E19*P19,2)</f>
        <v>0</v>
      </c>
      <c r="R19" s="251" t="s">
        <v>150</v>
      </c>
      <c r="S19" s="251" t="s">
        <v>151</v>
      </c>
      <c r="T19" s="252" t="s">
        <v>151</v>
      </c>
      <c r="U19" s="228">
        <v>0.39600000000000002</v>
      </c>
      <c r="V19" s="228">
        <f>ROUND(E19*U19,2)</f>
        <v>4.51</v>
      </c>
      <c r="W19" s="228"/>
      <c r="X19" s="228" t="s">
        <v>152</v>
      </c>
      <c r="Y19" s="228" t="s">
        <v>153</v>
      </c>
      <c r="Z19" s="217"/>
      <c r="AA19" s="217"/>
      <c r="AB19" s="217"/>
      <c r="AC19" s="217"/>
      <c r="AD19" s="217"/>
      <c r="AE19" s="217"/>
      <c r="AF19" s="217"/>
      <c r="AG19" s="217" t="s">
        <v>154</v>
      </c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ht="22.5" outlineLevel="1" x14ac:dyDescent="0.2">
      <c r="A20" s="238">
        <v>8</v>
      </c>
      <c r="B20" s="239" t="s">
        <v>174</v>
      </c>
      <c r="C20" s="259" t="s">
        <v>175</v>
      </c>
      <c r="D20" s="240" t="s">
        <v>164</v>
      </c>
      <c r="E20" s="241">
        <v>177.94300000000001</v>
      </c>
      <c r="F20" s="242"/>
      <c r="G20" s="243">
        <f>ROUND(E20*F20,2)</f>
        <v>0</v>
      </c>
      <c r="H20" s="242"/>
      <c r="I20" s="243">
        <f>ROUND(E20*H20,2)</f>
        <v>0</v>
      </c>
      <c r="J20" s="242"/>
      <c r="K20" s="243">
        <f>ROUND(E20*J20,2)</f>
        <v>0</v>
      </c>
      <c r="L20" s="243">
        <v>12</v>
      </c>
      <c r="M20" s="243">
        <f>G20*(1+L20/100)</f>
        <v>0</v>
      </c>
      <c r="N20" s="241">
        <v>1.554E-2</v>
      </c>
      <c r="O20" s="241">
        <f>ROUND(E20*N20,2)</f>
        <v>2.77</v>
      </c>
      <c r="P20" s="241">
        <v>0</v>
      </c>
      <c r="Q20" s="241">
        <f>ROUND(E20*P20,2)</f>
        <v>0</v>
      </c>
      <c r="R20" s="243" t="s">
        <v>176</v>
      </c>
      <c r="S20" s="243" t="s">
        <v>151</v>
      </c>
      <c r="T20" s="244" t="s">
        <v>151</v>
      </c>
      <c r="U20" s="228">
        <v>0.23580000000000001</v>
      </c>
      <c r="V20" s="228">
        <f>ROUND(E20*U20,2)</f>
        <v>41.96</v>
      </c>
      <c r="W20" s="228"/>
      <c r="X20" s="228" t="s">
        <v>152</v>
      </c>
      <c r="Y20" s="228" t="s">
        <v>153</v>
      </c>
      <c r="Z20" s="217"/>
      <c r="AA20" s="217"/>
      <c r="AB20" s="217"/>
      <c r="AC20" s="217"/>
      <c r="AD20" s="217"/>
      <c r="AE20" s="217"/>
      <c r="AF20" s="217"/>
      <c r="AG20" s="217" t="s">
        <v>154</v>
      </c>
      <c r="AH20" s="217"/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outlineLevel="2" x14ac:dyDescent="0.2">
      <c r="A21" s="224"/>
      <c r="B21" s="225"/>
      <c r="C21" s="262" t="s">
        <v>177</v>
      </c>
      <c r="D21" s="254"/>
      <c r="E21" s="254"/>
      <c r="F21" s="254"/>
      <c r="G21" s="254"/>
      <c r="H21" s="228"/>
      <c r="I21" s="228"/>
      <c r="J21" s="228"/>
      <c r="K21" s="228"/>
      <c r="L21" s="228"/>
      <c r="M21" s="228"/>
      <c r="N21" s="227"/>
      <c r="O21" s="227"/>
      <c r="P21" s="227"/>
      <c r="Q21" s="227"/>
      <c r="R21" s="228"/>
      <c r="S21" s="228"/>
      <c r="T21" s="228"/>
      <c r="U21" s="228"/>
      <c r="V21" s="228"/>
      <c r="W21" s="228"/>
      <c r="X21" s="228"/>
      <c r="Y21" s="228"/>
      <c r="Z21" s="217"/>
      <c r="AA21" s="217"/>
      <c r="AB21" s="217"/>
      <c r="AC21" s="217"/>
      <c r="AD21" s="217"/>
      <c r="AE21" s="217"/>
      <c r="AF21" s="217"/>
      <c r="AG21" s="217" t="s">
        <v>178</v>
      </c>
      <c r="AH21" s="217"/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outlineLevel="1" x14ac:dyDescent="0.2">
      <c r="A22" s="238">
        <v>9</v>
      </c>
      <c r="B22" s="239" t="s">
        <v>179</v>
      </c>
      <c r="C22" s="259" t="s">
        <v>180</v>
      </c>
      <c r="D22" s="240" t="s">
        <v>164</v>
      </c>
      <c r="E22" s="241">
        <v>177.94300000000001</v>
      </c>
      <c r="F22" s="242"/>
      <c r="G22" s="243">
        <f>ROUND(E22*F22,2)</f>
        <v>0</v>
      </c>
      <c r="H22" s="242"/>
      <c r="I22" s="243">
        <f>ROUND(E22*H22,2)</f>
        <v>0</v>
      </c>
      <c r="J22" s="242"/>
      <c r="K22" s="243">
        <f>ROUND(E22*J22,2)</f>
        <v>0</v>
      </c>
      <c r="L22" s="243">
        <v>12</v>
      </c>
      <c r="M22" s="243">
        <f>G22*(1+L22/100)</f>
        <v>0</v>
      </c>
      <c r="N22" s="241">
        <v>5.2900000000000004E-3</v>
      </c>
      <c r="O22" s="241">
        <f>ROUND(E22*N22,2)</f>
        <v>0.94</v>
      </c>
      <c r="P22" s="241">
        <v>0</v>
      </c>
      <c r="Q22" s="241">
        <f>ROUND(E22*P22,2)</f>
        <v>0</v>
      </c>
      <c r="R22" s="243" t="s">
        <v>150</v>
      </c>
      <c r="S22" s="243" t="s">
        <v>151</v>
      </c>
      <c r="T22" s="244" t="s">
        <v>151</v>
      </c>
      <c r="U22" s="228">
        <v>0.25115999999999999</v>
      </c>
      <c r="V22" s="228">
        <f>ROUND(E22*U22,2)</f>
        <v>44.69</v>
      </c>
      <c r="W22" s="228"/>
      <c r="X22" s="228" t="s">
        <v>152</v>
      </c>
      <c r="Y22" s="228" t="s">
        <v>153</v>
      </c>
      <c r="Z22" s="217"/>
      <c r="AA22" s="217"/>
      <c r="AB22" s="217"/>
      <c r="AC22" s="217"/>
      <c r="AD22" s="217"/>
      <c r="AE22" s="217"/>
      <c r="AF22" s="217"/>
      <c r="AG22" s="217" t="s">
        <v>154</v>
      </c>
      <c r="AH22" s="217"/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ht="22.5" outlineLevel="2" x14ac:dyDescent="0.2">
      <c r="A23" s="224"/>
      <c r="B23" s="225"/>
      <c r="C23" s="260" t="s">
        <v>181</v>
      </c>
      <c r="D23" s="245"/>
      <c r="E23" s="245"/>
      <c r="F23" s="245"/>
      <c r="G23" s="245"/>
      <c r="H23" s="228"/>
      <c r="I23" s="228"/>
      <c r="J23" s="228"/>
      <c r="K23" s="228"/>
      <c r="L23" s="228"/>
      <c r="M23" s="228"/>
      <c r="N23" s="227"/>
      <c r="O23" s="227"/>
      <c r="P23" s="227"/>
      <c r="Q23" s="227"/>
      <c r="R23" s="228"/>
      <c r="S23" s="228"/>
      <c r="T23" s="228"/>
      <c r="U23" s="228"/>
      <c r="V23" s="228"/>
      <c r="W23" s="228"/>
      <c r="X23" s="228"/>
      <c r="Y23" s="228"/>
      <c r="Z23" s="217"/>
      <c r="AA23" s="217"/>
      <c r="AB23" s="217"/>
      <c r="AC23" s="217"/>
      <c r="AD23" s="217"/>
      <c r="AE23" s="217"/>
      <c r="AF23" s="217"/>
      <c r="AG23" s="217" t="s">
        <v>156</v>
      </c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53" t="str">
        <f>C23</f>
        <v>na rovném povrchu vnitřních stěn, pilířů, svislých panelových konstrukcí, s nejnutnějším obroušením podkladu (pemzou apod.) a oprášením,</v>
      </c>
      <c r="BB23" s="217"/>
      <c r="BC23" s="217"/>
      <c r="BD23" s="217"/>
      <c r="BE23" s="217"/>
      <c r="BF23" s="217"/>
      <c r="BG23" s="217"/>
      <c r="BH23" s="217"/>
    </row>
    <row r="24" spans="1:60" ht="22.5" outlineLevel="1" x14ac:dyDescent="0.2">
      <c r="A24" s="246">
        <v>10</v>
      </c>
      <c r="B24" s="247" t="s">
        <v>182</v>
      </c>
      <c r="C24" s="261" t="s">
        <v>183</v>
      </c>
      <c r="D24" s="248" t="s">
        <v>164</v>
      </c>
      <c r="E24" s="249">
        <v>177.94300000000001</v>
      </c>
      <c r="F24" s="250"/>
      <c r="G24" s="251">
        <f>ROUND(E24*F24,2)</f>
        <v>0</v>
      </c>
      <c r="H24" s="250"/>
      <c r="I24" s="251">
        <f>ROUND(E24*H24,2)</f>
        <v>0</v>
      </c>
      <c r="J24" s="250"/>
      <c r="K24" s="251">
        <f>ROUND(E24*J24,2)</f>
        <v>0</v>
      </c>
      <c r="L24" s="251">
        <v>12</v>
      </c>
      <c r="M24" s="251">
        <f>G24*(1+L24/100)</f>
        <v>0</v>
      </c>
      <c r="N24" s="249">
        <v>4.9100000000000003E-3</v>
      </c>
      <c r="O24" s="249">
        <f>ROUND(E24*N24,2)</f>
        <v>0.87</v>
      </c>
      <c r="P24" s="249">
        <v>0</v>
      </c>
      <c r="Q24" s="249">
        <f>ROUND(E24*P24,2)</f>
        <v>0</v>
      </c>
      <c r="R24" s="251" t="s">
        <v>150</v>
      </c>
      <c r="S24" s="251" t="s">
        <v>151</v>
      </c>
      <c r="T24" s="252" t="s">
        <v>151</v>
      </c>
      <c r="U24" s="228">
        <v>0.36199999999999999</v>
      </c>
      <c r="V24" s="228">
        <f>ROUND(E24*U24,2)</f>
        <v>64.42</v>
      </c>
      <c r="W24" s="228"/>
      <c r="X24" s="228" t="s">
        <v>152</v>
      </c>
      <c r="Y24" s="228" t="s">
        <v>153</v>
      </c>
      <c r="Z24" s="217"/>
      <c r="AA24" s="217"/>
      <c r="AB24" s="217"/>
      <c r="AC24" s="217"/>
      <c r="AD24" s="217"/>
      <c r="AE24" s="217"/>
      <c r="AF24" s="217"/>
      <c r="AG24" s="217" t="s">
        <v>154</v>
      </c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x14ac:dyDescent="0.2">
      <c r="A25" s="231" t="s">
        <v>145</v>
      </c>
      <c r="B25" s="232" t="s">
        <v>75</v>
      </c>
      <c r="C25" s="258" t="s">
        <v>76</v>
      </c>
      <c r="D25" s="233"/>
      <c r="E25" s="234"/>
      <c r="F25" s="235"/>
      <c r="G25" s="235">
        <f>SUMIF(AG26:AG28,"&lt;&gt;NOR",G26:G28)</f>
        <v>0</v>
      </c>
      <c r="H25" s="235"/>
      <c r="I25" s="235">
        <f>SUM(I26:I28)</f>
        <v>0</v>
      </c>
      <c r="J25" s="235"/>
      <c r="K25" s="235">
        <f>SUM(K26:K28)</f>
        <v>0</v>
      </c>
      <c r="L25" s="235"/>
      <c r="M25" s="235">
        <f>SUM(M26:M28)</f>
        <v>0</v>
      </c>
      <c r="N25" s="234"/>
      <c r="O25" s="234">
        <f>SUM(O26:O28)</f>
        <v>0.47</v>
      </c>
      <c r="P25" s="234"/>
      <c r="Q25" s="234">
        <f>SUM(Q26:Q28)</f>
        <v>0</v>
      </c>
      <c r="R25" s="235"/>
      <c r="S25" s="235"/>
      <c r="T25" s="236"/>
      <c r="U25" s="230"/>
      <c r="V25" s="230">
        <f>SUM(V26:V28)</f>
        <v>7.83</v>
      </c>
      <c r="W25" s="230"/>
      <c r="X25" s="230"/>
      <c r="Y25" s="230"/>
      <c r="AG25" t="s">
        <v>146</v>
      </c>
    </row>
    <row r="26" spans="1:60" ht="22.5" outlineLevel="1" x14ac:dyDescent="0.2">
      <c r="A26" s="238">
        <v>11</v>
      </c>
      <c r="B26" s="239" t="s">
        <v>184</v>
      </c>
      <c r="C26" s="259" t="s">
        <v>185</v>
      </c>
      <c r="D26" s="240" t="s">
        <v>164</v>
      </c>
      <c r="E26" s="241">
        <v>26.28</v>
      </c>
      <c r="F26" s="242"/>
      <c r="G26" s="243">
        <f>ROUND(E26*F26,2)</f>
        <v>0</v>
      </c>
      <c r="H26" s="242"/>
      <c r="I26" s="243">
        <f>ROUND(E26*H26,2)</f>
        <v>0</v>
      </c>
      <c r="J26" s="242"/>
      <c r="K26" s="243">
        <f>ROUND(E26*J26,2)</f>
        <v>0</v>
      </c>
      <c r="L26" s="243">
        <v>12</v>
      </c>
      <c r="M26" s="243">
        <f>G26*(1+L26/100)</f>
        <v>0</v>
      </c>
      <c r="N26" s="241">
        <v>1.7850000000000001E-2</v>
      </c>
      <c r="O26" s="241">
        <f>ROUND(E26*N26,2)</f>
        <v>0.47</v>
      </c>
      <c r="P26" s="241">
        <v>0</v>
      </c>
      <c r="Q26" s="241">
        <f>ROUND(E26*P26,2)</f>
        <v>0</v>
      </c>
      <c r="R26" s="243" t="s">
        <v>150</v>
      </c>
      <c r="S26" s="243" t="s">
        <v>151</v>
      </c>
      <c r="T26" s="244" t="s">
        <v>151</v>
      </c>
      <c r="U26" s="228">
        <v>0.28199999999999997</v>
      </c>
      <c r="V26" s="228">
        <f>ROUND(E26*U26,2)</f>
        <v>7.41</v>
      </c>
      <c r="W26" s="228"/>
      <c r="X26" s="228" t="s">
        <v>152</v>
      </c>
      <c r="Y26" s="228" t="s">
        <v>153</v>
      </c>
      <c r="Z26" s="217"/>
      <c r="AA26" s="217"/>
      <c r="AB26" s="217"/>
      <c r="AC26" s="217"/>
      <c r="AD26" s="217"/>
      <c r="AE26" s="217"/>
      <c r="AF26" s="217"/>
      <c r="AG26" s="217" t="s">
        <v>154</v>
      </c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2" x14ac:dyDescent="0.2">
      <c r="A27" s="224"/>
      <c r="B27" s="225"/>
      <c r="C27" s="260" t="s">
        <v>186</v>
      </c>
      <c r="D27" s="245"/>
      <c r="E27" s="245"/>
      <c r="F27" s="245"/>
      <c r="G27" s="245"/>
      <c r="H27" s="228"/>
      <c r="I27" s="228"/>
      <c r="J27" s="228"/>
      <c r="K27" s="228"/>
      <c r="L27" s="228"/>
      <c r="M27" s="228"/>
      <c r="N27" s="227"/>
      <c r="O27" s="227"/>
      <c r="P27" s="227"/>
      <c r="Q27" s="227"/>
      <c r="R27" s="228"/>
      <c r="S27" s="228"/>
      <c r="T27" s="228"/>
      <c r="U27" s="228"/>
      <c r="V27" s="228"/>
      <c r="W27" s="228"/>
      <c r="X27" s="228"/>
      <c r="Y27" s="228"/>
      <c r="Z27" s="217"/>
      <c r="AA27" s="217"/>
      <c r="AB27" s="217"/>
      <c r="AC27" s="217"/>
      <c r="AD27" s="217"/>
      <c r="AE27" s="217"/>
      <c r="AF27" s="217"/>
      <c r="AG27" s="217" t="s">
        <v>156</v>
      </c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outlineLevel="1" x14ac:dyDescent="0.2">
      <c r="A28" s="246">
        <v>12</v>
      </c>
      <c r="B28" s="247" t="s">
        <v>187</v>
      </c>
      <c r="C28" s="261" t="s">
        <v>188</v>
      </c>
      <c r="D28" s="248" t="s">
        <v>164</v>
      </c>
      <c r="E28" s="249">
        <v>26.28</v>
      </c>
      <c r="F28" s="250"/>
      <c r="G28" s="251">
        <f>ROUND(E28*F28,2)</f>
        <v>0</v>
      </c>
      <c r="H28" s="250"/>
      <c r="I28" s="251">
        <f>ROUND(E28*H28,2)</f>
        <v>0</v>
      </c>
      <c r="J28" s="250"/>
      <c r="K28" s="251">
        <f>ROUND(E28*J28,2)</f>
        <v>0</v>
      </c>
      <c r="L28" s="251">
        <v>12</v>
      </c>
      <c r="M28" s="251">
        <f>G28*(1+L28/100)</f>
        <v>0</v>
      </c>
      <c r="N28" s="249">
        <v>0</v>
      </c>
      <c r="O28" s="249">
        <f>ROUND(E28*N28,2)</f>
        <v>0</v>
      </c>
      <c r="P28" s="249">
        <v>0</v>
      </c>
      <c r="Q28" s="249">
        <f>ROUND(E28*P28,2)</f>
        <v>0</v>
      </c>
      <c r="R28" s="251" t="s">
        <v>189</v>
      </c>
      <c r="S28" s="251" t="s">
        <v>151</v>
      </c>
      <c r="T28" s="252" t="s">
        <v>151</v>
      </c>
      <c r="U28" s="228">
        <v>1.6E-2</v>
      </c>
      <c r="V28" s="228">
        <f>ROUND(E28*U28,2)</f>
        <v>0.42</v>
      </c>
      <c r="W28" s="228"/>
      <c r="X28" s="228" t="s">
        <v>152</v>
      </c>
      <c r="Y28" s="228" t="s">
        <v>153</v>
      </c>
      <c r="Z28" s="217"/>
      <c r="AA28" s="217"/>
      <c r="AB28" s="217"/>
      <c r="AC28" s="217"/>
      <c r="AD28" s="217"/>
      <c r="AE28" s="217"/>
      <c r="AF28" s="217"/>
      <c r="AG28" s="217" t="s">
        <v>154</v>
      </c>
      <c r="AH28" s="217"/>
      <c r="AI28" s="217"/>
      <c r="AJ28" s="217"/>
      <c r="AK28" s="217"/>
      <c r="AL28" s="217"/>
      <c r="AM28" s="217"/>
      <c r="AN28" s="217"/>
      <c r="AO28" s="217"/>
      <c r="AP28" s="217"/>
      <c r="AQ28" s="217"/>
      <c r="AR28" s="217"/>
      <c r="AS28" s="217"/>
      <c r="AT28" s="217"/>
      <c r="AU28" s="217"/>
      <c r="AV28" s="217"/>
      <c r="AW28" s="217"/>
      <c r="AX28" s="217"/>
      <c r="AY28" s="217"/>
      <c r="AZ28" s="217"/>
      <c r="BA28" s="217"/>
      <c r="BB28" s="217"/>
      <c r="BC28" s="217"/>
      <c r="BD28" s="217"/>
      <c r="BE28" s="217"/>
      <c r="BF28" s="217"/>
      <c r="BG28" s="217"/>
      <c r="BH28" s="217"/>
    </row>
    <row r="29" spans="1:60" x14ac:dyDescent="0.2">
      <c r="A29" s="231" t="s">
        <v>145</v>
      </c>
      <c r="B29" s="232" t="s">
        <v>77</v>
      </c>
      <c r="C29" s="258" t="s">
        <v>78</v>
      </c>
      <c r="D29" s="233"/>
      <c r="E29" s="234"/>
      <c r="F29" s="235"/>
      <c r="G29" s="235">
        <f>SUMIF(AG30:AG31,"&lt;&gt;NOR",G30:G31)</f>
        <v>0</v>
      </c>
      <c r="H29" s="235"/>
      <c r="I29" s="235">
        <f>SUM(I30:I31)</f>
        <v>0</v>
      </c>
      <c r="J29" s="235"/>
      <c r="K29" s="235">
        <f>SUM(K30:K31)</f>
        <v>0</v>
      </c>
      <c r="L29" s="235"/>
      <c r="M29" s="235">
        <f>SUM(M30:M31)</f>
        <v>0</v>
      </c>
      <c r="N29" s="234"/>
      <c r="O29" s="234">
        <f>SUM(O30:O31)</f>
        <v>0.03</v>
      </c>
      <c r="P29" s="234"/>
      <c r="Q29" s="234">
        <f>SUM(Q30:Q31)</f>
        <v>0</v>
      </c>
      <c r="R29" s="235"/>
      <c r="S29" s="235"/>
      <c r="T29" s="236"/>
      <c r="U29" s="230"/>
      <c r="V29" s="230">
        <f>SUM(V30:V31)</f>
        <v>1.86</v>
      </c>
      <c r="W29" s="230"/>
      <c r="X29" s="230"/>
      <c r="Y29" s="230"/>
      <c r="AG29" t="s">
        <v>146</v>
      </c>
    </row>
    <row r="30" spans="1:60" ht="33.75" outlineLevel="1" x14ac:dyDescent="0.2">
      <c r="A30" s="246">
        <v>13</v>
      </c>
      <c r="B30" s="247" t="s">
        <v>190</v>
      </c>
      <c r="C30" s="261" t="s">
        <v>191</v>
      </c>
      <c r="D30" s="248" t="s">
        <v>192</v>
      </c>
      <c r="E30" s="249">
        <v>1</v>
      </c>
      <c r="F30" s="250"/>
      <c r="G30" s="251">
        <f>ROUND(E30*F30,2)</f>
        <v>0</v>
      </c>
      <c r="H30" s="250"/>
      <c r="I30" s="251">
        <f>ROUND(E30*H30,2)</f>
        <v>0</v>
      </c>
      <c r="J30" s="250"/>
      <c r="K30" s="251">
        <f>ROUND(E30*J30,2)</f>
        <v>0</v>
      </c>
      <c r="L30" s="251">
        <v>12</v>
      </c>
      <c r="M30" s="251">
        <f>G30*(1+L30/100)</f>
        <v>0</v>
      </c>
      <c r="N30" s="249">
        <v>1.8970000000000001E-2</v>
      </c>
      <c r="O30" s="249">
        <f>ROUND(E30*N30,2)</f>
        <v>0.02</v>
      </c>
      <c r="P30" s="249">
        <v>0</v>
      </c>
      <c r="Q30" s="249">
        <f>ROUND(E30*P30,2)</f>
        <v>0</v>
      </c>
      <c r="R30" s="251" t="s">
        <v>150</v>
      </c>
      <c r="S30" s="251" t="s">
        <v>151</v>
      </c>
      <c r="T30" s="252" t="s">
        <v>151</v>
      </c>
      <c r="U30" s="228">
        <v>1.86</v>
      </c>
      <c r="V30" s="228">
        <f>ROUND(E30*U30,2)</f>
        <v>1.86</v>
      </c>
      <c r="W30" s="228"/>
      <c r="X30" s="228" t="s">
        <v>152</v>
      </c>
      <c r="Y30" s="228" t="s">
        <v>153</v>
      </c>
      <c r="Z30" s="217"/>
      <c r="AA30" s="217"/>
      <c r="AB30" s="217"/>
      <c r="AC30" s="217"/>
      <c r="AD30" s="217"/>
      <c r="AE30" s="217"/>
      <c r="AF30" s="217"/>
      <c r="AG30" s="217" t="s">
        <v>154</v>
      </c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ht="22.5" outlineLevel="1" x14ac:dyDescent="0.2">
      <c r="A31" s="246">
        <v>14</v>
      </c>
      <c r="B31" s="247" t="s">
        <v>193</v>
      </c>
      <c r="C31" s="261" t="s">
        <v>194</v>
      </c>
      <c r="D31" s="248" t="s">
        <v>192</v>
      </c>
      <c r="E31" s="249">
        <v>1</v>
      </c>
      <c r="F31" s="250"/>
      <c r="G31" s="251">
        <f>ROUND(E31*F31,2)</f>
        <v>0</v>
      </c>
      <c r="H31" s="250"/>
      <c r="I31" s="251">
        <f>ROUND(E31*H31,2)</f>
        <v>0</v>
      </c>
      <c r="J31" s="250"/>
      <c r="K31" s="251">
        <f>ROUND(E31*J31,2)</f>
        <v>0</v>
      </c>
      <c r="L31" s="251">
        <v>12</v>
      </c>
      <c r="M31" s="251">
        <f>G31*(1+L31/100)</f>
        <v>0</v>
      </c>
      <c r="N31" s="249">
        <v>1.081E-2</v>
      </c>
      <c r="O31" s="249">
        <f>ROUND(E31*N31,2)</f>
        <v>0.01</v>
      </c>
      <c r="P31" s="249">
        <v>0</v>
      </c>
      <c r="Q31" s="249">
        <f>ROUND(E31*P31,2)</f>
        <v>0</v>
      </c>
      <c r="R31" s="251" t="s">
        <v>159</v>
      </c>
      <c r="S31" s="251" t="s">
        <v>151</v>
      </c>
      <c r="T31" s="252" t="s">
        <v>151</v>
      </c>
      <c r="U31" s="228">
        <v>0</v>
      </c>
      <c r="V31" s="228">
        <f>ROUND(E31*U31,2)</f>
        <v>0</v>
      </c>
      <c r="W31" s="228"/>
      <c r="X31" s="228" t="s">
        <v>160</v>
      </c>
      <c r="Y31" s="228" t="s">
        <v>153</v>
      </c>
      <c r="Z31" s="217"/>
      <c r="AA31" s="217"/>
      <c r="AB31" s="217"/>
      <c r="AC31" s="217"/>
      <c r="AD31" s="217"/>
      <c r="AE31" s="217"/>
      <c r="AF31" s="217"/>
      <c r="AG31" s="217" t="s">
        <v>161</v>
      </c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x14ac:dyDescent="0.2">
      <c r="A32" s="231" t="s">
        <v>145</v>
      </c>
      <c r="B32" s="232" t="s">
        <v>79</v>
      </c>
      <c r="C32" s="258" t="s">
        <v>80</v>
      </c>
      <c r="D32" s="233"/>
      <c r="E32" s="234"/>
      <c r="F32" s="235"/>
      <c r="G32" s="235">
        <f>SUMIF(AG33:AG43,"&lt;&gt;NOR",G33:G43)</f>
        <v>0</v>
      </c>
      <c r="H32" s="235"/>
      <c r="I32" s="235">
        <f>SUM(I33:I43)</f>
        <v>0</v>
      </c>
      <c r="J32" s="235"/>
      <c r="K32" s="235">
        <f>SUM(K33:K43)</f>
        <v>0</v>
      </c>
      <c r="L32" s="235"/>
      <c r="M32" s="235">
        <f>SUM(M33:M43)</f>
        <v>0</v>
      </c>
      <c r="N32" s="234"/>
      <c r="O32" s="234">
        <f>SUM(O33:O43)</f>
        <v>0</v>
      </c>
      <c r="P32" s="234"/>
      <c r="Q32" s="234">
        <f>SUM(Q33:Q43)</f>
        <v>3.1900000000000004</v>
      </c>
      <c r="R32" s="235"/>
      <c r="S32" s="235"/>
      <c r="T32" s="236"/>
      <c r="U32" s="230"/>
      <c r="V32" s="230">
        <f>SUM(V33:V43)</f>
        <v>28.48</v>
      </c>
      <c r="W32" s="230"/>
      <c r="X32" s="230"/>
      <c r="Y32" s="230"/>
      <c r="AG32" t="s">
        <v>146</v>
      </c>
    </row>
    <row r="33" spans="1:60" outlineLevel="1" x14ac:dyDescent="0.2">
      <c r="A33" s="238">
        <v>15</v>
      </c>
      <c r="B33" s="239" t="s">
        <v>195</v>
      </c>
      <c r="C33" s="259" t="s">
        <v>196</v>
      </c>
      <c r="D33" s="240" t="s">
        <v>164</v>
      </c>
      <c r="E33" s="241">
        <v>9.2925000000000004</v>
      </c>
      <c r="F33" s="242"/>
      <c r="G33" s="243">
        <f>ROUND(E33*F33,2)</f>
        <v>0</v>
      </c>
      <c r="H33" s="242"/>
      <c r="I33" s="243">
        <f>ROUND(E33*H33,2)</f>
        <v>0</v>
      </c>
      <c r="J33" s="242"/>
      <c r="K33" s="243">
        <f>ROUND(E33*J33,2)</f>
        <v>0</v>
      </c>
      <c r="L33" s="243">
        <v>12</v>
      </c>
      <c r="M33" s="243">
        <f>G33*(1+L33/100)</f>
        <v>0</v>
      </c>
      <c r="N33" s="241">
        <v>0</v>
      </c>
      <c r="O33" s="241">
        <f>ROUND(E33*N33,2)</f>
        <v>0</v>
      </c>
      <c r="P33" s="241">
        <v>0.02</v>
      </c>
      <c r="Q33" s="241">
        <f>ROUND(E33*P33,2)</f>
        <v>0.19</v>
      </c>
      <c r="R33" s="243" t="s">
        <v>197</v>
      </c>
      <c r="S33" s="243" t="s">
        <v>151</v>
      </c>
      <c r="T33" s="244" t="s">
        <v>151</v>
      </c>
      <c r="U33" s="228">
        <v>0.23</v>
      </c>
      <c r="V33" s="228">
        <f>ROUND(E33*U33,2)</f>
        <v>2.14</v>
      </c>
      <c r="W33" s="228"/>
      <c r="X33" s="228" t="s">
        <v>152</v>
      </c>
      <c r="Y33" s="228" t="s">
        <v>153</v>
      </c>
      <c r="Z33" s="217"/>
      <c r="AA33" s="217"/>
      <c r="AB33" s="217"/>
      <c r="AC33" s="217"/>
      <c r="AD33" s="217"/>
      <c r="AE33" s="217"/>
      <c r="AF33" s="217"/>
      <c r="AG33" s="217" t="s">
        <v>154</v>
      </c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2" x14ac:dyDescent="0.2">
      <c r="A34" s="224"/>
      <c r="B34" s="225"/>
      <c r="C34" s="260" t="s">
        <v>198</v>
      </c>
      <c r="D34" s="245"/>
      <c r="E34" s="245"/>
      <c r="F34" s="245"/>
      <c r="G34" s="245"/>
      <c r="H34" s="228"/>
      <c r="I34" s="228"/>
      <c r="J34" s="228"/>
      <c r="K34" s="228"/>
      <c r="L34" s="228"/>
      <c r="M34" s="228"/>
      <c r="N34" s="227"/>
      <c r="O34" s="227"/>
      <c r="P34" s="227"/>
      <c r="Q34" s="227"/>
      <c r="R34" s="228"/>
      <c r="S34" s="228"/>
      <c r="T34" s="228"/>
      <c r="U34" s="228"/>
      <c r="V34" s="228"/>
      <c r="W34" s="228"/>
      <c r="X34" s="228"/>
      <c r="Y34" s="228"/>
      <c r="Z34" s="217"/>
      <c r="AA34" s="217"/>
      <c r="AB34" s="217"/>
      <c r="AC34" s="217"/>
      <c r="AD34" s="217"/>
      <c r="AE34" s="217"/>
      <c r="AF34" s="217"/>
      <c r="AG34" s="217" t="s">
        <v>156</v>
      </c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 x14ac:dyDescent="0.2">
      <c r="A35" s="238">
        <v>16</v>
      </c>
      <c r="B35" s="239" t="s">
        <v>199</v>
      </c>
      <c r="C35" s="259" t="s">
        <v>200</v>
      </c>
      <c r="D35" s="240" t="s">
        <v>201</v>
      </c>
      <c r="E35" s="241">
        <v>6.98</v>
      </c>
      <c r="F35" s="242"/>
      <c r="G35" s="243">
        <f>ROUND(E35*F35,2)</f>
        <v>0</v>
      </c>
      <c r="H35" s="242"/>
      <c r="I35" s="243">
        <f>ROUND(E35*H35,2)</f>
        <v>0</v>
      </c>
      <c r="J35" s="242"/>
      <c r="K35" s="243">
        <f>ROUND(E35*J35,2)</f>
        <v>0</v>
      </c>
      <c r="L35" s="243">
        <v>12</v>
      </c>
      <c r="M35" s="243">
        <f>G35*(1+L35/100)</f>
        <v>0</v>
      </c>
      <c r="N35" s="241">
        <v>0</v>
      </c>
      <c r="O35" s="241">
        <f>ROUND(E35*N35,2)</f>
        <v>0</v>
      </c>
      <c r="P35" s="241">
        <v>8.2400000000000008E-3</v>
      </c>
      <c r="Q35" s="241">
        <f>ROUND(E35*P35,2)</f>
        <v>0.06</v>
      </c>
      <c r="R35" s="243" t="s">
        <v>197</v>
      </c>
      <c r="S35" s="243" t="s">
        <v>151</v>
      </c>
      <c r="T35" s="244" t="s">
        <v>151</v>
      </c>
      <c r="U35" s="228">
        <v>0.09</v>
      </c>
      <c r="V35" s="228">
        <f>ROUND(E35*U35,2)</f>
        <v>0.63</v>
      </c>
      <c r="W35" s="228"/>
      <c r="X35" s="228" t="s">
        <v>152</v>
      </c>
      <c r="Y35" s="228" t="s">
        <v>153</v>
      </c>
      <c r="Z35" s="217"/>
      <c r="AA35" s="217"/>
      <c r="AB35" s="217"/>
      <c r="AC35" s="217"/>
      <c r="AD35" s="217"/>
      <c r="AE35" s="217"/>
      <c r="AF35" s="217"/>
      <c r="AG35" s="217" t="s">
        <v>154</v>
      </c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outlineLevel="2" x14ac:dyDescent="0.2">
      <c r="A36" s="224"/>
      <c r="B36" s="225"/>
      <c r="C36" s="260" t="s">
        <v>198</v>
      </c>
      <c r="D36" s="245"/>
      <c r="E36" s="245"/>
      <c r="F36" s="245"/>
      <c r="G36" s="245"/>
      <c r="H36" s="228"/>
      <c r="I36" s="228"/>
      <c r="J36" s="228"/>
      <c r="K36" s="228"/>
      <c r="L36" s="228"/>
      <c r="M36" s="228"/>
      <c r="N36" s="227"/>
      <c r="O36" s="227"/>
      <c r="P36" s="227"/>
      <c r="Q36" s="227"/>
      <c r="R36" s="228"/>
      <c r="S36" s="228"/>
      <c r="T36" s="228"/>
      <c r="U36" s="228"/>
      <c r="V36" s="228"/>
      <c r="W36" s="228"/>
      <c r="X36" s="228"/>
      <c r="Y36" s="228"/>
      <c r="Z36" s="217"/>
      <c r="AA36" s="217"/>
      <c r="AB36" s="217"/>
      <c r="AC36" s="217"/>
      <c r="AD36" s="217"/>
      <c r="AE36" s="217"/>
      <c r="AF36" s="217"/>
      <c r="AG36" s="217" t="s">
        <v>156</v>
      </c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 x14ac:dyDescent="0.2">
      <c r="A37" s="238">
        <v>17</v>
      </c>
      <c r="B37" s="239" t="s">
        <v>202</v>
      </c>
      <c r="C37" s="259" t="s">
        <v>203</v>
      </c>
      <c r="D37" s="240" t="s">
        <v>192</v>
      </c>
      <c r="E37" s="241">
        <v>6</v>
      </c>
      <c r="F37" s="242"/>
      <c r="G37" s="243">
        <f>ROUND(E37*F37,2)</f>
        <v>0</v>
      </c>
      <c r="H37" s="242"/>
      <c r="I37" s="243">
        <f>ROUND(E37*H37,2)</f>
        <v>0</v>
      </c>
      <c r="J37" s="242"/>
      <c r="K37" s="243">
        <f>ROUND(E37*J37,2)</f>
        <v>0</v>
      </c>
      <c r="L37" s="243">
        <v>12</v>
      </c>
      <c r="M37" s="243">
        <f>G37*(1+L37/100)</f>
        <v>0</v>
      </c>
      <c r="N37" s="241">
        <v>0</v>
      </c>
      <c r="O37" s="241">
        <f>ROUND(E37*N37,2)</f>
        <v>0</v>
      </c>
      <c r="P37" s="241">
        <v>0</v>
      </c>
      <c r="Q37" s="241">
        <f>ROUND(E37*P37,2)</f>
        <v>0</v>
      </c>
      <c r="R37" s="243" t="s">
        <v>197</v>
      </c>
      <c r="S37" s="243" t="s">
        <v>151</v>
      </c>
      <c r="T37" s="244" t="s">
        <v>151</v>
      </c>
      <c r="U37" s="228">
        <v>0.05</v>
      </c>
      <c r="V37" s="228">
        <f>ROUND(E37*U37,2)</f>
        <v>0.3</v>
      </c>
      <c r="W37" s="228"/>
      <c r="X37" s="228" t="s">
        <v>152</v>
      </c>
      <c r="Y37" s="228" t="s">
        <v>153</v>
      </c>
      <c r="Z37" s="217"/>
      <c r="AA37" s="217"/>
      <c r="AB37" s="217"/>
      <c r="AC37" s="217"/>
      <c r="AD37" s="217"/>
      <c r="AE37" s="217"/>
      <c r="AF37" s="217"/>
      <c r="AG37" s="217" t="s">
        <v>154</v>
      </c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2" x14ac:dyDescent="0.2">
      <c r="A38" s="224"/>
      <c r="B38" s="225"/>
      <c r="C38" s="260" t="s">
        <v>204</v>
      </c>
      <c r="D38" s="245"/>
      <c r="E38" s="245"/>
      <c r="F38" s="245"/>
      <c r="G38" s="245"/>
      <c r="H38" s="228"/>
      <c r="I38" s="228"/>
      <c r="J38" s="228"/>
      <c r="K38" s="228"/>
      <c r="L38" s="228"/>
      <c r="M38" s="228"/>
      <c r="N38" s="227"/>
      <c r="O38" s="227"/>
      <c r="P38" s="227"/>
      <c r="Q38" s="227"/>
      <c r="R38" s="228"/>
      <c r="S38" s="228"/>
      <c r="T38" s="228"/>
      <c r="U38" s="228"/>
      <c r="V38" s="228"/>
      <c r="W38" s="228"/>
      <c r="X38" s="228"/>
      <c r="Y38" s="228"/>
      <c r="Z38" s="217"/>
      <c r="AA38" s="217"/>
      <c r="AB38" s="217"/>
      <c r="AC38" s="217"/>
      <c r="AD38" s="217"/>
      <c r="AE38" s="217"/>
      <c r="AF38" s="217"/>
      <c r="AG38" s="217" t="s">
        <v>156</v>
      </c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 x14ac:dyDescent="0.2">
      <c r="A39" s="238">
        <v>18</v>
      </c>
      <c r="B39" s="239" t="s">
        <v>205</v>
      </c>
      <c r="C39" s="259" t="s">
        <v>206</v>
      </c>
      <c r="D39" s="240" t="s">
        <v>164</v>
      </c>
      <c r="E39" s="241">
        <v>1.72</v>
      </c>
      <c r="F39" s="242"/>
      <c r="G39" s="243">
        <f>ROUND(E39*F39,2)</f>
        <v>0</v>
      </c>
      <c r="H39" s="242"/>
      <c r="I39" s="243">
        <f>ROUND(E39*H39,2)</f>
        <v>0</v>
      </c>
      <c r="J39" s="242"/>
      <c r="K39" s="243">
        <f>ROUND(E39*J39,2)</f>
        <v>0</v>
      </c>
      <c r="L39" s="243">
        <v>12</v>
      </c>
      <c r="M39" s="243">
        <f>G39*(1+L39/100)</f>
        <v>0</v>
      </c>
      <c r="N39" s="241">
        <v>1.17E-3</v>
      </c>
      <c r="O39" s="241">
        <f>ROUND(E39*N39,2)</f>
        <v>0</v>
      </c>
      <c r="P39" s="241">
        <v>8.7999999999999995E-2</v>
      </c>
      <c r="Q39" s="241">
        <f>ROUND(E39*P39,2)</f>
        <v>0.15</v>
      </c>
      <c r="R39" s="243" t="s">
        <v>197</v>
      </c>
      <c r="S39" s="243" t="s">
        <v>151</v>
      </c>
      <c r="T39" s="244" t="s">
        <v>151</v>
      </c>
      <c r="U39" s="228">
        <v>0.55600000000000005</v>
      </c>
      <c r="V39" s="228">
        <f>ROUND(E39*U39,2)</f>
        <v>0.96</v>
      </c>
      <c r="W39" s="228"/>
      <c r="X39" s="228" t="s">
        <v>152</v>
      </c>
      <c r="Y39" s="228" t="s">
        <v>153</v>
      </c>
      <c r="Z39" s="217"/>
      <c r="AA39" s="217"/>
      <c r="AB39" s="217"/>
      <c r="AC39" s="217"/>
      <c r="AD39" s="217"/>
      <c r="AE39" s="217"/>
      <c r="AF39" s="217"/>
      <c r="AG39" s="217" t="s">
        <v>154</v>
      </c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2" x14ac:dyDescent="0.2">
      <c r="A40" s="224"/>
      <c r="B40" s="225"/>
      <c r="C40" s="260" t="s">
        <v>207</v>
      </c>
      <c r="D40" s="245"/>
      <c r="E40" s="245"/>
      <c r="F40" s="245"/>
      <c r="G40" s="245"/>
      <c r="H40" s="228"/>
      <c r="I40" s="228"/>
      <c r="J40" s="228"/>
      <c r="K40" s="228"/>
      <c r="L40" s="228"/>
      <c r="M40" s="228"/>
      <c r="N40" s="227"/>
      <c r="O40" s="227"/>
      <c r="P40" s="227"/>
      <c r="Q40" s="227"/>
      <c r="R40" s="228"/>
      <c r="S40" s="228"/>
      <c r="T40" s="228"/>
      <c r="U40" s="228"/>
      <c r="V40" s="228"/>
      <c r="W40" s="228"/>
      <c r="X40" s="228"/>
      <c r="Y40" s="228"/>
      <c r="Z40" s="217"/>
      <c r="AA40" s="217"/>
      <c r="AB40" s="217"/>
      <c r="AC40" s="217"/>
      <c r="AD40" s="217"/>
      <c r="AE40" s="217"/>
      <c r="AF40" s="217"/>
      <c r="AG40" s="217" t="s">
        <v>156</v>
      </c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ht="22.5" outlineLevel="1" x14ac:dyDescent="0.2">
      <c r="A41" s="246">
        <v>19</v>
      </c>
      <c r="B41" s="247" t="s">
        <v>208</v>
      </c>
      <c r="C41" s="261" t="s">
        <v>209</v>
      </c>
      <c r="D41" s="248" t="s">
        <v>164</v>
      </c>
      <c r="E41" s="249">
        <v>177.94300000000001</v>
      </c>
      <c r="F41" s="250"/>
      <c r="G41" s="251">
        <f>ROUND(E41*F41,2)</f>
        <v>0</v>
      </c>
      <c r="H41" s="250"/>
      <c r="I41" s="251">
        <f>ROUND(E41*H41,2)</f>
        <v>0</v>
      </c>
      <c r="J41" s="250"/>
      <c r="K41" s="251">
        <f>ROUND(E41*J41,2)</f>
        <v>0</v>
      </c>
      <c r="L41" s="251">
        <v>12</v>
      </c>
      <c r="M41" s="251">
        <f>G41*(1+L41/100)</f>
        <v>0</v>
      </c>
      <c r="N41" s="249">
        <v>0</v>
      </c>
      <c r="O41" s="249">
        <f>ROUND(E41*N41,2)</f>
        <v>0</v>
      </c>
      <c r="P41" s="249">
        <v>0.01</v>
      </c>
      <c r="Q41" s="249">
        <f>ROUND(E41*P41,2)</f>
        <v>1.78</v>
      </c>
      <c r="R41" s="251" t="s">
        <v>197</v>
      </c>
      <c r="S41" s="251" t="s">
        <v>151</v>
      </c>
      <c r="T41" s="252" t="s">
        <v>151</v>
      </c>
      <c r="U41" s="228">
        <v>0.08</v>
      </c>
      <c r="V41" s="228">
        <f>ROUND(E41*U41,2)</f>
        <v>14.24</v>
      </c>
      <c r="W41" s="228"/>
      <c r="X41" s="228" t="s">
        <v>152</v>
      </c>
      <c r="Y41" s="228" t="s">
        <v>153</v>
      </c>
      <c r="Z41" s="217"/>
      <c r="AA41" s="217"/>
      <c r="AB41" s="217"/>
      <c r="AC41" s="217"/>
      <c r="AD41" s="217"/>
      <c r="AE41" s="217"/>
      <c r="AF41" s="217"/>
      <c r="AG41" s="217" t="s">
        <v>154</v>
      </c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  <c r="AR41" s="217"/>
      <c r="AS41" s="217"/>
      <c r="AT41" s="217"/>
      <c r="AU41" s="217"/>
      <c r="AV41" s="217"/>
      <c r="AW41" s="217"/>
      <c r="AX41" s="217"/>
      <c r="AY41" s="217"/>
      <c r="AZ41" s="217"/>
      <c r="BA41" s="217"/>
      <c r="BB41" s="217"/>
      <c r="BC41" s="217"/>
      <c r="BD41" s="217"/>
      <c r="BE41" s="217"/>
      <c r="BF41" s="217"/>
      <c r="BG41" s="217"/>
      <c r="BH41" s="217"/>
    </row>
    <row r="42" spans="1:60" ht="22.5" outlineLevel="1" x14ac:dyDescent="0.2">
      <c r="A42" s="238">
        <v>20</v>
      </c>
      <c r="B42" s="239" t="s">
        <v>210</v>
      </c>
      <c r="C42" s="259" t="s">
        <v>211</v>
      </c>
      <c r="D42" s="240" t="s">
        <v>164</v>
      </c>
      <c r="E42" s="241">
        <v>14.792999999999999</v>
      </c>
      <c r="F42" s="242"/>
      <c r="G42" s="243">
        <f>ROUND(E42*F42,2)</f>
        <v>0</v>
      </c>
      <c r="H42" s="242"/>
      <c r="I42" s="243">
        <f>ROUND(E42*H42,2)</f>
        <v>0</v>
      </c>
      <c r="J42" s="242"/>
      <c r="K42" s="243">
        <f>ROUND(E42*J42,2)</f>
        <v>0</v>
      </c>
      <c r="L42" s="243">
        <v>12</v>
      </c>
      <c r="M42" s="243">
        <f>G42*(1+L42/100)</f>
        <v>0</v>
      </c>
      <c r="N42" s="241">
        <v>0</v>
      </c>
      <c r="O42" s="241">
        <f>ROUND(E42*N42,2)</f>
        <v>0</v>
      </c>
      <c r="P42" s="241">
        <v>6.8000000000000005E-2</v>
      </c>
      <c r="Q42" s="241">
        <f>ROUND(E42*P42,2)</f>
        <v>1.01</v>
      </c>
      <c r="R42" s="243" t="s">
        <v>197</v>
      </c>
      <c r="S42" s="243" t="s">
        <v>151</v>
      </c>
      <c r="T42" s="244" t="s">
        <v>151</v>
      </c>
      <c r="U42" s="228">
        <v>0.69</v>
      </c>
      <c r="V42" s="228">
        <f>ROUND(E42*U42,2)</f>
        <v>10.210000000000001</v>
      </c>
      <c r="W42" s="228"/>
      <c r="X42" s="228" t="s">
        <v>152</v>
      </c>
      <c r="Y42" s="228" t="s">
        <v>153</v>
      </c>
      <c r="Z42" s="217"/>
      <c r="AA42" s="217"/>
      <c r="AB42" s="217"/>
      <c r="AC42" s="217"/>
      <c r="AD42" s="217"/>
      <c r="AE42" s="217"/>
      <c r="AF42" s="217"/>
      <c r="AG42" s="217" t="s">
        <v>154</v>
      </c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2" x14ac:dyDescent="0.2">
      <c r="A43" s="224"/>
      <c r="B43" s="225"/>
      <c r="C43" s="260" t="s">
        <v>212</v>
      </c>
      <c r="D43" s="245"/>
      <c r="E43" s="245"/>
      <c r="F43" s="245"/>
      <c r="G43" s="245"/>
      <c r="H43" s="228"/>
      <c r="I43" s="228"/>
      <c r="J43" s="228"/>
      <c r="K43" s="228"/>
      <c r="L43" s="228"/>
      <c r="M43" s="228"/>
      <c r="N43" s="227"/>
      <c r="O43" s="227"/>
      <c r="P43" s="227"/>
      <c r="Q43" s="227"/>
      <c r="R43" s="228"/>
      <c r="S43" s="228"/>
      <c r="T43" s="228"/>
      <c r="U43" s="228"/>
      <c r="V43" s="228"/>
      <c r="W43" s="228"/>
      <c r="X43" s="228"/>
      <c r="Y43" s="228"/>
      <c r="Z43" s="217"/>
      <c r="AA43" s="217"/>
      <c r="AB43" s="217"/>
      <c r="AC43" s="217"/>
      <c r="AD43" s="217"/>
      <c r="AE43" s="217"/>
      <c r="AF43" s="217"/>
      <c r="AG43" s="217" t="s">
        <v>156</v>
      </c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x14ac:dyDescent="0.2">
      <c r="A44" s="231" t="s">
        <v>145</v>
      </c>
      <c r="B44" s="232" t="s">
        <v>81</v>
      </c>
      <c r="C44" s="258" t="s">
        <v>82</v>
      </c>
      <c r="D44" s="233"/>
      <c r="E44" s="234"/>
      <c r="F44" s="235"/>
      <c r="G44" s="235">
        <f>SUMIF(AG45:AG46,"&lt;&gt;NOR",G45:G46)</f>
        <v>0</v>
      </c>
      <c r="H44" s="235"/>
      <c r="I44" s="235">
        <f>SUM(I45:I46)</f>
        <v>0</v>
      </c>
      <c r="J44" s="235"/>
      <c r="K44" s="235">
        <f>SUM(K45:K46)</f>
        <v>0</v>
      </c>
      <c r="L44" s="235"/>
      <c r="M44" s="235">
        <f>SUM(M45:M46)</f>
        <v>0</v>
      </c>
      <c r="N44" s="234"/>
      <c r="O44" s="234">
        <f>SUM(O45:O46)</f>
        <v>0</v>
      </c>
      <c r="P44" s="234"/>
      <c r="Q44" s="234">
        <f>SUM(Q45:Q46)</f>
        <v>0</v>
      </c>
      <c r="R44" s="235"/>
      <c r="S44" s="235"/>
      <c r="T44" s="236"/>
      <c r="U44" s="230"/>
      <c r="V44" s="230">
        <f>SUM(V45:V46)</f>
        <v>2.48</v>
      </c>
      <c r="W44" s="230"/>
      <c r="X44" s="230"/>
      <c r="Y44" s="230"/>
      <c r="AG44" t="s">
        <v>146</v>
      </c>
    </row>
    <row r="45" spans="1:60" outlineLevel="1" x14ac:dyDescent="0.2">
      <c r="A45" s="238">
        <v>21</v>
      </c>
      <c r="B45" s="239" t="s">
        <v>213</v>
      </c>
      <c r="C45" s="259" t="s">
        <v>214</v>
      </c>
      <c r="D45" s="240" t="s">
        <v>149</v>
      </c>
      <c r="E45" s="241">
        <v>6.3014700000000001</v>
      </c>
      <c r="F45" s="242"/>
      <c r="G45" s="243">
        <f>ROUND(E45*F45,2)</f>
        <v>0</v>
      </c>
      <c r="H45" s="242"/>
      <c r="I45" s="243">
        <f>ROUND(E45*H45,2)</f>
        <v>0</v>
      </c>
      <c r="J45" s="242"/>
      <c r="K45" s="243">
        <f>ROUND(E45*J45,2)</f>
        <v>0</v>
      </c>
      <c r="L45" s="243">
        <v>12</v>
      </c>
      <c r="M45" s="243">
        <f>G45*(1+L45/100)</f>
        <v>0</v>
      </c>
      <c r="N45" s="241">
        <v>0</v>
      </c>
      <c r="O45" s="241">
        <f>ROUND(E45*N45,2)</f>
        <v>0</v>
      </c>
      <c r="P45" s="241">
        <v>0</v>
      </c>
      <c r="Q45" s="241">
        <f>ROUND(E45*P45,2)</f>
        <v>0</v>
      </c>
      <c r="R45" s="243" t="s">
        <v>150</v>
      </c>
      <c r="S45" s="243" t="s">
        <v>151</v>
      </c>
      <c r="T45" s="244" t="s">
        <v>151</v>
      </c>
      <c r="U45" s="228">
        <v>0.39300000000000002</v>
      </c>
      <c r="V45" s="228">
        <f>ROUND(E45*U45,2)</f>
        <v>2.48</v>
      </c>
      <c r="W45" s="228"/>
      <c r="X45" s="228" t="s">
        <v>215</v>
      </c>
      <c r="Y45" s="228" t="s">
        <v>153</v>
      </c>
      <c r="Z45" s="217"/>
      <c r="AA45" s="217"/>
      <c r="AB45" s="217"/>
      <c r="AC45" s="217"/>
      <c r="AD45" s="217"/>
      <c r="AE45" s="217"/>
      <c r="AF45" s="217"/>
      <c r="AG45" s="217" t="s">
        <v>216</v>
      </c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ht="22.5" outlineLevel="2" x14ac:dyDescent="0.2">
      <c r="A46" s="224"/>
      <c r="B46" s="225"/>
      <c r="C46" s="260" t="s">
        <v>217</v>
      </c>
      <c r="D46" s="245"/>
      <c r="E46" s="245"/>
      <c r="F46" s="245"/>
      <c r="G46" s="245"/>
      <c r="H46" s="228"/>
      <c r="I46" s="228"/>
      <c r="J46" s="228"/>
      <c r="K46" s="228"/>
      <c r="L46" s="228"/>
      <c r="M46" s="228"/>
      <c r="N46" s="227"/>
      <c r="O46" s="227"/>
      <c r="P46" s="227"/>
      <c r="Q46" s="227"/>
      <c r="R46" s="228"/>
      <c r="S46" s="228"/>
      <c r="T46" s="228"/>
      <c r="U46" s="228"/>
      <c r="V46" s="228"/>
      <c r="W46" s="228"/>
      <c r="X46" s="228"/>
      <c r="Y46" s="228"/>
      <c r="Z46" s="217"/>
      <c r="AA46" s="217"/>
      <c r="AB46" s="217"/>
      <c r="AC46" s="217"/>
      <c r="AD46" s="217"/>
      <c r="AE46" s="217"/>
      <c r="AF46" s="217"/>
      <c r="AG46" s="217" t="s">
        <v>156</v>
      </c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53" t="str">
        <f>C46</f>
        <v>přesun hmot pro budovy občanské výstavby (JKSO 801), budovy pro bydlení (JKSO 803) budovy pro výrobu a služby (JKSO 812) s nosnou svislou konstrukcí zděnou z cihel nebo tvárnic nebo kovovou</v>
      </c>
      <c r="BB46" s="217"/>
      <c r="BC46" s="217"/>
      <c r="BD46" s="217"/>
      <c r="BE46" s="217"/>
      <c r="BF46" s="217"/>
      <c r="BG46" s="217"/>
      <c r="BH46" s="217"/>
    </row>
    <row r="47" spans="1:60" x14ac:dyDescent="0.2">
      <c r="A47" s="231" t="s">
        <v>145</v>
      </c>
      <c r="B47" s="232" t="s">
        <v>83</v>
      </c>
      <c r="C47" s="258" t="s">
        <v>84</v>
      </c>
      <c r="D47" s="233"/>
      <c r="E47" s="234"/>
      <c r="F47" s="235"/>
      <c r="G47" s="235">
        <f>SUMIF(AG48:AG50,"&lt;&gt;NOR",G48:G50)</f>
        <v>0</v>
      </c>
      <c r="H47" s="235"/>
      <c r="I47" s="235">
        <f>SUM(I48:I50)</f>
        <v>0</v>
      </c>
      <c r="J47" s="235"/>
      <c r="K47" s="235">
        <f>SUM(K48:K50)</f>
        <v>0</v>
      </c>
      <c r="L47" s="235"/>
      <c r="M47" s="235">
        <f>SUM(M48:M50)</f>
        <v>0</v>
      </c>
      <c r="N47" s="234"/>
      <c r="O47" s="234">
        <f>SUM(O48:O50)</f>
        <v>0.02</v>
      </c>
      <c r="P47" s="234"/>
      <c r="Q47" s="234">
        <f>SUM(Q48:Q50)</f>
        <v>0</v>
      </c>
      <c r="R47" s="235"/>
      <c r="S47" s="235"/>
      <c r="T47" s="236"/>
      <c r="U47" s="230"/>
      <c r="V47" s="230">
        <f>SUM(V48:V50)</f>
        <v>4.57</v>
      </c>
      <c r="W47" s="230"/>
      <c r="X47" s="230"/>
      <c r="Y47" s="230"/>
      <c r="AG47" t="s">
        <v>146</v>
      </c>
    </row>
    <row r="48" spans="1:60" outlineLevel="1" x14ac:dyDescent="0.2">
      <c r="A48" s="238">
        <v>22</v>
      </c>
      <c r="B48" s="239" t="s">
        <v>218</v>
      </c>
      <c r="C48" s="259" t="s">
        <v>219</v>
      </c>
      <c r="D48" s="240" t="s">
        <v>164</v>
      </c>
      <c r="E48" s="241">
        <v>8.34</v>
      </c>
      <c r="F48" s="242"/>
      <c r="G48" s="243">
        <f>ROUND(E48*F48,2)</f>
        <v>0</v>
      </c>
      <c r="H48" s="242"/>
      <c r="I48" s="243">
        <f>ROUND(E48*H48,2)</f>
        <v>0</v>
      </c>
      <c r="J48" s="242"/>
      <c r="K48" s="243">
        <f>ROUND(E48*J48,2)</f>
        <v>0</v>
      </c>
      <c r="L48" s="243">
        <v>12</v>
      </c>
      <c r="M48" s="243">
        <f>G48*(1+L48/100)</f>
        <v>0</v>
      </c>
      <c r="N48" s="241">
        <v>2.63E-3</v>
      </c>
      <c r="O48" s="241">
        <f>ROUND(E48*N48,2)</f>
        <v>0.02</v>
      </c>
      <c r="P48" s="241">
        <v>0</v>
      </c>
      <c r="Q48" s="241">
        <f>ROUND(E48*P48,2)</f>
        <v>0</v>
      </c>
      <c r="R48" s="243" t="s">
        <v>220</v>
      </c>
      <c r="S48" s="243" t="s">
        <v>151</v>
      </c>
      <c r="T48" s="244" t="s">
        <v>151</v>
      </c>
      <c r="U48" s="228">
        <v>0.38500000000000001</v>
      </c>
      <c r="V48" s="228">
        <f>ROUND(E48*U48,2)</f>
        <v>3.21</v>
      </c>
      <c r="W48" s="228"/>
      <c r="X48" s="228" t="s">
        <v>152</v>
      </c>
      <c r="Y48" s="228" t="s">
        <v>153</v>
      </c>
      <c r="Z48" s="217"/>
      <c r="AA48" s="217"/>
      <c r="AB48" s="217"/>
      <c r="AC48" s="217"/>
      <c r="AD48" s="217"/>
      <c r="AE48" s="217"/>
      <c r="AF48" s="217"/>
      <c r="AG48" s="217" t="s">
        <v>154</v>
      </c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2" x14ac:dyDescent="0.2">
      <c r="A49" s="224"/>
      <c r="B49" s="225"/>
      <c r="C49" s="262" t="s">
        <v>221</v>
      </c>
      <c r="D49" s="254"/>
      <c r="E49" s="254"/>
      <c r="F49" s="254"/>
      <c r="G49" s="254"/>
      <c r="H49" s="228"/>
      <c r="I49" s="228"/>
      <c r="J49" s="228"/>
      <c r="K49" s="228"/>
      <c r="L49" s="228"/>
      <c r="M49" s="228"/>
      <c r="N49" s="227"/>
      <c r="O49" s="227"/>
      <c r="P49" s="227"/>
      <c r="Q49" s="227"/>
      <c r="R49" s="228"/>
      <c r="S49" s="228"/>
      <c r="T49" s="228"/>
      <c r="U49" s="228"/>
      <c r="V49" s="228"/>
      <c r="W49" s="228"/>
      <c r="X49" s="228"/>
      <c r="Y49" s="228"/>
      <c r="Z49" s="217"/>
      <c r="AA49" s="217"/>
      <c r="AB49" s="217"/>
      <c r="AC49" s="217"/>
      <c r="AD49" s="217"/>
      <c r="AE49" s="217"/>
      <c r="AF49" s="217"/>
      <c r="AG49" s="217" t="s">
        <v>178</v>
      </c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 x14ac:dyDescent="0.2">
      <c r="A50" s="246">
        <v>23</v>
      </c>
      <c r="B50" s="247" t="s">
        <v>222</v>
      </c>
      <c r="C50" s="261" t="s">
        <v>223</v>
      </c>
      <c r="D50" s="248" t="s">
        <v>201</v>
      </c>
      <c r="E50" s="249">
        <v>13.6</v>
      </c>
      <c r="F50" s="250"/>
      <c r="G50" s="251">
        <f>ROUND(E50*F50,2)</f>
        <v>0</v>
      </c>
      <c r="H50" s="250"/>
      <c r="I50" s="251">
        <f>ROUND(E50*H50,2)</f>
        <v>0</v>
      </c>
      <c r="J50" s="250"/>
      <c r="K50" s="251">
        <f>ROUND(E50*J50,2)</f>
        <v>0</v>
      </c>
      <c r="L50" s="251">
        <v>12</v>
      </c>
      <c r="M50" s="251">
        <f>G50*(1+L50/100)</f>
        <v>0</v>
      </c>
      <c r="N50" s="249">
        <v>1.8000000000000001E-4</v>
      </c>
      <c r="O50" s="249">
        <f>ROUND(E50*N50,2)</f>
        <v>0</v>
      </c>
      <c r="P50" s="249">
        <v>0</v>
      </c>
      <c r="Q50" s="249">
        <f>ROUND(E50*P50,2)</f>
        <v>0</v>
      </c>
      <c r="R50" s="251" t="s">
        <v>220</v>
      </c>
      <c r="S50" s="251" t="s">
        <v>151</v>
      </c>
      <c r="T50" s="252" t="s">
        <v>151</v>
      </c>
      <c r="U50" s="228">
        <v>0.1</v>
      </c>
      <c r="V50" s="228">
        <f>ROUND(E50*U50,2)</f>
        <v>1.36</v>
      </c>
      <c r="W50" s="228"/>
      <c r="X50" s="228" t="s">
        <v>152</v>
      </c>
      <c r="Y50" s="228" t="s">
        <v>153</v>
      </c>
      <c r="Z50" s="217"/>
      <c r="AA50" s="217"/>
      <c r="AB50" s="217"/>
      <c r="AC50" s="217"/>
      <c r="AD50" s="217"/>
      <c r="AE50" s="217"/>
      <c r="AF50" s="217"/>
      <c r="AG50" s="217" t="s">
        <v>154</v>
      </c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x14ac:dyDescent="0.2">
      <c r="A51" s="231" t="s">
        <v>145</v>
      </c>
      <c r="B51" s="232" t="s">
        <v>85</v>
      </c>
      <c r="C51" s="258" t="s">
        <v>86</v>
      </c>
      <c r="D51" s="233"/>
      <c r="E51" s="234"/>
      <c r="F51" s="235"/>
      <c r="G51" s="235">
        <f>SUMIF(AG52:AG65,"&lt;&gt;NOR",G52:G65)</f>
        <v>0</v>
      </c>
      <c r="H51" s="235"/>
      <c r="I51" s="235">
        <f>SUM(I52:I65)</f>
        <v>0</v>
      </c>
      <c r="J51" s="235"/>
      <c r="K51" s="235">
        <f>SUM(K52:K65)</f>
        <v>0</v>
      </c>
      <c r="L51" s="235"/>
      <c r="M51" s="235">
        <f>SUM(M52:M65)</f>
        <v>0</v>
      </c>
      <c r="N51" s="234"/>
      <c r="O51" s="234">
        <f>SUM(O52:O65)</f>
        <v>0</v>
      </c>
      <c r="P51" s="234"/>
      <c r="Q51" s="234">
        <f>SUM(Q52:Q65)</f>
        <v>0.01</v>
      </c>
      <c r="R51" s="235"/>
      <c r="S51" s="235"/>
      <c r="T51" s="236"/>
      <c r="U51" s="230"/>
      <c r="V51" s="230">
        <f>SUM(V52:V65)</f>
        <v>4.6399999999999997</v>
      </c>
      <c r="W51" s="230"/>
      <c r="X51" s="230"/>
      <c r="Y51" s="230"/>
      <c r="AG51" t="s">
        <v>146</v>
      </c>
    </row>
    <row r="52" spans="1:60" outlineLevel="1" x14ac:dyDescent="0.2">
      <c r="A52" s="238">
        <v>24</v>
      </c>
      <c r="B52" s="239" t="s">
        <v>224</v>
      </c>
      <c r="C52" s="259" t="s">
        <v>225</v>
      </c>
      <c r="D52" s="240" t="s">
        <v>201</v>
      </c>
      <c r="E52" s="241">
        <v>4.71</v>
      </c>
      <c r="F52" s="242"/>
      <c r="G52" s="243">
        <f>ROUND(E52*F52,2)</f>
        <v>0</v>
      </c>
      <c r="H52" s="242"/>
      <c r="I52" s="243">
        <f>ROUND(E52*H52,2)</f>
        <v>0</v>
      </c>
      <c r="J52" s="242"/>
      <c r="K52" s="243">
        <f>ROUND(E52*J52,2)</f>
        <v>0</v>
      </c>
      <c r="L52" s="243">
        <v>12</v>
      </c>
      <c r="M52" s="243">
        <f>G52*(1+L52/100)</f>
        <v>0</v>
      </c>
      <c r="N52" s="241">
        <v>0</v>
      </c>
      <c r="O52" s="241">
        <f>ROUND(E52*N52,2)</f>
        <v>0</v>
      </c>
      <c r="P52" s="241">
        <v>1.98E-3</v>
      </c>
      <c r="Q52" s="241">
        <f>ROUND(E52*P52,2)</f>
        <v>0.01</v>
      </c>
      <c r="R52" s="243" t="s">
        <v>226</v>
      </c>
      <c r="S52" s="243" t="s">
        <v>151</v>
      </c>
      <c r="T52" s="244" t="s">
        <v>151</v>
      </c>
      <c r="U52" s="228">
        <v>8.3000000000000004E-2</v>
      </c>
      <c r="V52" s="228">
        <f>ROUND(E52*U52,2)</f>
        <v>0.39</v>
      </c>
      <c r="W52" s="228"/>
      <c r="X52" s="228" t="s">
        <v>152</v>
      </c>
      <c r="Y52" s="228" t="s">
        <v>153</v>
      </c>
      <c r="Z52" s="217"/>
      <c r="AA52" s="217"/>
      <c r="AB52" s="217"/>
      <c r="AC52" s="217"/>
      <c r="AD52" s="217"/>
      <c r="AE52" s="217"/>
      <c r="AF52" s="217"/>
      <c r="AG52" s="217" t="s">
        <v>154</v>
      </c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2" x14ac:dyDescent="0.2">
      <c r="A53" s="224"/>
      <c r="B53" s="225"/>
      <c r="C53" s="260" t="s">
        <v>227</v>
      </c>
      <c r="D53" s="245"/>
      <c r="E53" s="245"/>
      <c r="F53" s="245"/>
      <c r="G53" s="245"/>
      <c r="H53" s="228"/>
      <c r="I53" s="228"/>
      <c r="J53" s="228"/>
      <c r="K53" s="228"/>
      <c r="L53" s="228"/>
      <c r="M53" s="228"/>
      <c r="N53" s="227"/>
      <c r="O53" s="227"/>
      <c r="P53" s="227"/>
      <c r="Q53" s="227"/>
      <c r="R53" s="228"/>
      <c r="S53" s="228"/>
      <c r="T53" s="228"/>
      <c r="U53" s="228"/>
      <c r="V53" s="228"/>
      <c r="W53" s="228"/>
      <c r="X53" s="228"/>
      <c r="Y53" s="228"/>
      <c r="Z53" s="217"/>
      <c r="AA53" s="217"/>
      <c r="AB53" s="217"/>
      <c r="AC53" s="217"/>
      <c r="AD53" s="217"/>
      <c r="AE53" s="217"/>
      <c r="AF53" s="217"/>
      <c r="AG53" s="217" t="s">
        <v>156</v>
      </c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 x14ac:dyDescent="0.2">
      <c r="A54" s="238">
        <v>25</v>
      </c>
      <c r="B54" s="239" t="s">
        <v>228</v>
      </c>
      <c r="C54" s="259" t="s">
        <v>229</v>
      </c>
      <c r="D54" s="240" t="s">
        <v>201</v>
      </c>
      <c r="E54" s="241">
        <v>3.5</v>
      </c>
      <c r="F54" s="242"/>
      <c r="G54" s="243">
        <f>ROUND(E54*F54,2)</f>
        <v>0</v>
      </c>
      <c r="H54" s="242"/>
      <c r="I54" s="243">
        <f>ROUND(E54*H54,2)</f>
        <v>0</v>
      </c>
      <c r="J54" s="242"/>
      <c r="K54" s="243">
        <f>ROUND(E54*J54,2)</f>
        <v>0</v>
      </c>
      <c r="L54" s="243">
        <v>12</v>
      </c>
      <c r="M54" s="243">
        <f>G54*(1+L54/100)</f>
        <v>0</v>
      </c>
      <c r="N54" s="241">
        <v>4.6999999999999999E-4</v>
      </c>
      <c r="O54" s="241">
        <f>ROUND(E54*N54,2)</f>
        <v>0</v>
      </c>
      <c r="P54" s="241">
        <v>0</v>
      </c>
      <c r="Q54" s="241">
        <f>ROUND(E54*P54,2)</f>
        <v>0</v>
      </c>
      <c r="R54" s="243" t="s">
        <v>226</v>
      </c>
      <c r="S54" s="243" t="s">
        <v>151</v>
      </c>
      <c r="T54" s="244" t="s">
        <v>151</v>
      </c>
      <c r="U54" s="228">
        <v>0.35899999999999999</v>
      </c>
      <c r="V54" s="228">
        <f>ROUND(E54*U54,2)</f>
        <v>1.26</v>
      </c>
      <c r="W54" s="228"/>
      <c r="X54" s="228" t="s">
        <v>152</v>
      </c>
      <c r="Y54" s="228" t="s">
        <v>153</v>
      </c>
      <c r="Z54" s="217"/>
      <c r="AA54" s="217"/>
      <c r="AB54" s="217"/>
      <c r="AC54" s="217"/>
      <c r="AD54" s="217"/>
      <c r="AE54" s="217"/>
      <c r="AF54" s="217"/>
      <c r="AG54" s="217" t="s">
        <v>154</v>
      </c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2" x14ac:dyDescent="0.2">
      <c r="A55" s="224"/>
      <c r="B55" s="225"/>
      <c r="C55" s="260" t="s">
        <v>230</v>
      </c>
      <c r="D55" s="245"/>
      <c r="E55" s="245"/>
      <c r="F55" s="245"/>
      <c r="G55" s="245"/>
      <c r="H55" s="228"/>
      <c r="I55" s="228"/>
      <c r="J55" s="228"/>
      <c r="K55" s="228"/>
      <c r="L55" s="228"/>
      <c r="M55" s="228"/>
      <c r="N55" s="227"/>
      <c r="O55" s="227"/>
      <c r="P55" s="227"/>
      <c r="Q55" s="227"/>
      <c r="R55" s="228"/>
      <c r="S55" s="228"/>
      <c r="T55" s="228"/>
      <c r="U55" s="228"/>
      <c r="V55" s="228"/>
      <c r="W55" s="228"/>
      <c r="X55" s="228"/>
      <c r="Y55" s="228"/>
      <c r="Z55" s="217"/>
      <c r="AA55" s="217"/>
      <c r="AB55" s="217"/>
      <c r="AC55" s="217"/>
      <c r="AD55" s="217"/>
      <c r="AE55" s="217"/>
      <c r="AF55" s="217"/>
      <c r="AG55" s="217" t="s">
        <v>156</v>
      </c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2" x14ac:dyDescent="0.2">
      <c r="A56" s="224"/>
      <c r="B56" s="225"/>
      <c r="C56" s="263" t="s">
        <v>231</v>
      </c>
      <c r="D56" s="255"/>
      <c r="E56" s="255"/>
      <c r="F56" s="255"/>
      <c r="G56" s="255"/>
      <c r="H56" s="228"/>
      <c r="I56" s="228"/>
      <c r="J56" s="228"/>
      <c r="K56" s="228"/>
      <c r="L56" s="228"/>
      <c r="M56" s="228"/>
      <c r="N56" s="227"/>
      <c r="O56" s="227"/>
      <c r="P56" s="227"/>
      <c r="Q56" s="227"/>
      <c r="R56" s="228"/>
      <c r="S56" s="228"/>
      <c r="T56" s="228"/>
      <c r="U56" s="228"/>
      <c r="V56" s="228"/>
      <c r="W56" s="228"/>
      <c r="X56" s="228"/>
      <c r="Y56" s="228"/>
      <c r="Z56" s="217"/>
      <c r="AA56" s="217"/>
      <c r="AB56" s="217"/>
      <c r="AC56" s="217"/>
      <c r="AD56" s="217"/>
      <c r="AE56" s="217"/>
      <c r="AF56" s="217"/>
      <c r="AG56" s="217" t="s">
        <v>178</v>
      </c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 x14ac:dyDescent="0.2">
      <c r="A57" s="238">
        <v>26</v>
      </c>
      <c r="B57" s="239" t="s">
        <v>232</v>
      </c>
      <c r="C57" s="259" t="s">
        <v>233</v>
      </c>
      <c r="D57" s="240" t="s">
        <v>201</v>
      </c>
      <c r="E57" s="241">
        <v>0.8</v>
      </c>
      <c r="F57" s="242"/>
      <c r="G57" s="243">
        <f>ROUND(E57*F57,2)</f>
        <v>0</v>
      </c>
      <c r="H57" s="242"/>
      <c r="I57" s="243">
        <f>ROUND(E57*H57,2)</f>
        <v>0</v>
      </c>
      <c r="J57" s="242"/>
      <c r="K57" s="243">
        <f>ROUND(E57*J57,2)</f>
        <v>0</v>
      </c>
      <c r="L57" s="243">
        <v>12</v>
      </c>
      <c r="M57" s="243">
        <f>G57*(1+L57/100)</f>
        <v>0</v>
      </c>
      <c r="N57" s="241">
        <v>1.5200000000000001E-3</v>
      </c>
      <c r="O57" s="241">
        <f>ROUND(E57*N57,2)</f>
        <v>0</v>
      </c>
      <c r="P57" s="241">
        <v>0</v>
      </c>
      <c r="Q57" s="241">
        <f>ROUND(E57*P57,2)</f>
        <v>0</v>
      </c>
      <c r="R57" s="243" t="s">
        <v>226</v>
      </c>
      <c r="S57" s="243" t="s">
        <v>151</v>
      </c>
      <c r="T57" s="244" t="s">
        <v>151</v>
      </c>
      <c r="U57" s="228">
        <v>1.173</v>
      </c>
      <c r="V57" s="228">
        <f>ROUND(E57*U57,2)</f>
        <v>0.94</v>
      </c>
      <c r="W57" s="228"/>
      <c r="X57" s="228" t="s">
        <v>152</v>
      </c>
      <c r="Y57" s="228" t="s">
        <v>153</v>
      </c>
      <c r="Z57" s="217"/>
      <c r="AA57" s="217"/>
      <c r="AB57" s="217"/>
      <c r="AC57" s="217"/>
      <c r="AD57" s="217"/>
      <c r="AE57" s="217"/>
      <c r="AF57" s="217"/>
      <c r="AG57" s="217" t="s">
        <v>154</v>
      </c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2" x14ac:dyDescent="0.2">
      <c r="A58" s="224"/>
      <c r="B58" s="225"/>
      <c r="C58" s="260" t="s">
        <v>230</v>
      </c>
      <c r="D58" s="245"/>
      <c r="E58" s="245"/>
      <c r="F58" s="245"/>
      <c r="G58" s="245"/>
      <c r="H58" s="228"/>
      <c r="I58" s="228"/>
      <c r="J58" s="228"/>
      <c r="K58" s="228"/>
      <c r="L58" s="228"/>
      <c r="M58" s="228"/>
      <c r="N58" s="227"/>
      <c r="O58" s="227"/>
      <c r="P58" s="227"/>
      <c r="Q58" s="227"/>
      <c r="R58" s="228"/>
      <c r="S58" s="228"/>
      <c r="T58" s="228"/>
      <c r="U58" s="228"/>
      <c r="V58" s="228"/>
      <c r="W58" s="228"/>
      <c r="X58" s="228"/>
      <c r="Y58" s="228"/>
      <c r="Z58" s="217"/>
      <c r="AA58" s="217"/>
      <c r="AB58" s="217"/>
      <c r="AC58" s="217"/>
      <c r="AD58" s="217"/>
      <c r="AE58" s="217"/>
      <c r="AF58" s="217"/>
      <c r="AG58" s="217" t="s">
        <v>156</v>
      </c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2" x14ac:dyDescent="0.2">
      <c r="A59" s="224"/>
      <c r="B59" s="225"/>
      <c r="C59" s="263" t="s">
        <v>231</v>
      </c>
      <c r="D59" s="255"/>
      <c r="E59" s="255"/>
      <c r="F59" s="255"/>
      <c r="G59" s="255"/>
      <c r="H59" s="228"/>
      <c r="I59" s="228"/>
      <c r="J59" s="228"/>
      <c r="K59" s="228"/>
      <c r="L59" s="228"/>
      <c r="M59" s="228"/>
      <c r="N59" s="227"/>
      <c r="O59" s="227"/>
      <c r="P59" s="227"/>
      <c r="Q59" s="227"/>
      <c r="R59" s="228"/>
      <c r="S59" s="228"/>
      <c r="T59" s="228"/>
      <c r="U59" s="228"/>
      <c r="V59" s="228"/>
      <c r="W59" s="228"/>
      <c r="X59" s="228"/>
      <c r="Y59" s="228"/>
      <c r="Z59" s="217"/>
      <c r="AA59" s="217"/>
      <c r="AB59" s="217"/>
      <c r="AC59" s="217"/>
      <c r="AD59" s="217"/>
      <c r="AE59" s="217"/>
      <c r="AF59" s="217"/>
      <c r="AG59" s="217" t="s">
        <v>178</v>
      </c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1" x14ac:dyDescent="0.2">
      <c r="A60" s="238">
        <v>27</v>
      </c>
      <c r="B60" s="239" t="s">
        <v>234</v>
      </c>
      <c r="C60" s="259" t="s">
        <v>235</v>
      </c>
      <c r="D60" s="240" t="s">
        <v>201</v>
      </c>
      <c r="E60" s="241">
        <v>2.5</v>
      </c>
      <c r="F60" s="242"/>
      <c r="G60" s="243">
        <f>ROUND(E60*F60,2)</f>
        <v>0</v>
      </c>
      <c r="H60" s="242"/>
      <c r="I60" s="243">
        <f>ROUND(E60*H60,2)</f>
        <v>0</v>
      </c>
      <c r="J60" s="242"/>
      <c r="K60" s="243">
        <f>ROUND(E60*J60,2)</f>
        <v>0</v>
      </c>
      <c r="L60" s="243">
        <v>12</v>
      </c>
      <c r="M60" s="243">
        <f>G60*(1+L60/100)</f>
        <v>0</v>
      </c>
      <c r="N60" s="241">
        <v>7.7999999999999999E-4</v>
      </c>
      <c r="O60" s="241">
        <f>ROUND(E60*N60,2)</f>
        <v>0</v>
      </c>
      <c r="P60" s="241">
        <v>0</v>
      </c>
      <c r="Q60" s="241">
        <f>ROUND(E60*P60,2)</f>
        <v>0</v>
      </c>
      <c r="R60" s="243" t="s">
        <v>226</v>
      </c>
      <c r="S60" s="243" t="s">
        <v>151</v>
      </c>
      <c r="T60" s="244" t="s">
        <v>151</v>
      </c>
      <c r="U60" s="228">
        <v>0.81899999999999995</v>
      </c>
      <c r="V60" s="228">
        <f>ROUND(E60*U60,2)</f>
        <v>2.0499999999999998</v>
      </c>
      <c r="W60" s="228"/>
      <c r="X60" s="228" t="s">
        <v>152</v>
      </c>
      <c r="Y60" s="228" t="s">
        <v>153</v>
      </c>
      <c r="Z60" s="217"/>
      <c r="AA60" s="217"/>
      <c r="AB60" s="217"/>
      <c r="AC60" s="217"/>
      <c r="AD60" s="217"/>
      <c r="AE60" s="217"/>
      <c r="AF60" s="217"/>
      <c r="AG60" s="217" t="s">
        <v>154</v>
      </c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2" x14ac:dyDescent="0.2">
      <c r="A61" s="224"/>
      <c r="B61" s="225"/>
      <c r="C61" s="260" t="s">
        <v>230</v>
      </c>
      <c r="D61" s="245"/>
      <c r="E61" s="245"/>
      <c r="F61" s="245"/>
      <c r="G61" s="245"/>
      <c r="H61" s="228"/>
      <c r="I61" s="228"/>
      <c r="J61" s="228"/>
      <c r="K61" s="228"/>
      <c r="L61" s="228"/>
      <c r="M61" s="228"/>
      <c r="N61" s="227"/>
      <c r="O61" s="227"/>
      <c r="P61" s="227"/>
      <c r="Q61" s="227"/>
      <c r="R61" s="228"/>
      <c r="S61" s="228"/>
      <c r="T61" s="228"/>
      <c r="U61" s="228"/>
      <c r="V61" s="228"/>
      <c r="W61" s="228"/>
      <c r="X61" s="228"/>
      <c r="Y61" s="228"/>
      <c r="Z61" s="217"/>
      <c r="AA61" s="217"/>
      <c r="AB61" s="217"/>
      <c r="AC61" s="217"/>
      <c r="AD61" s="217"/>
      <c r="AE61" s="217"/>
      <c r="AF61" s="217"/>
      <c r="AG61" s="217" t="s">
        <v>156</v>
      </c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2" x14ac:dyDescent="0.2">
      <c r="A62" s="224"/>
      <c r="B62" s="225"/>
      <c r="C62" s="263" t="s">
        <v>236</v>
      </c>
      <c r="D62" s="255"/>
      <c r="E62" s="255"/>
      <c r="F62" s="255"/>
      <c r="G62" s="255"/>
      <c r="H62" s="228"/>
      <c r="I62" s="228"/>
      <c r="J62" s="228"/>
      <c r="K62" s="228"/>
      <c r="L62" s="228"/>
      <c r="M62" s="228"/>
      <c r="N62" s="227"/>
      <c r="O62" s="227"/>
      <c r="P62" s="227"/>
      <c r="Q62" s="227"/>
      <c r="R62" s="228"/>
      <c r="S62" s="228"/>
      <c r="T62" s="228"/>
      <c r="U62" s="228"/>
      <c r="V62" s="228"/>
      <c r="W62" s="228"/>
      <c r="X62" s="228"/>
      <c r="Y62" s="228"/>
      <c r="Z62" s="217"/>
      <c r="AA62" s="217"/>
      <c r="AB62" s="217"/>
      <c r="AC62" s="217"/>
      <c r="AD62" s="217"/>
      <c r="AE62" s="217"/>
      <c r="AF62" s="217"/>
      <c r="AG62" s="217" t="s">
        <v>178</v>
      </c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3" x14ac:dyDescent="0.2">
      <c r="A63" s="224"/>
      <c r="B63" s="225"/>
      <c r="C63" s="263" t="s">
        <v>237</v>
      </c>
      <c r="D63" s="255"/>
      <c r="E63" s="255"/>
      <c r="F63" s="255"/>
      <c r="G63" s="255"/>
      <c r="H63" s="228"/>
      <c r="I63" s="228"/>
      <c r="J63" s="228"/>
      <c r="K63" s="228"/>
      <c r="L63" s="228"/>
      <c r="M63" s="228"/>
      <c r="N63" s="227"/>
      <c r="O63" s="227"/>
      <c r="P63" s="227"/>
      <c r="Q63" s="227"/>
      <c r="R63" s="228"/>
      <c r="S63" s="228"/>
      <c r="T63" s="228"/>
      <c r="U63" s="228"/>
      <c r="V63" s="228"/>
      <c r="W63" s="228"/>
      <c r="X63" s="228"/>
      <c r="Y63" s="228"/>
      <c r="Z63" s="217"/>
      <c r="AA63" s="217"/>
      <c r="AB63" s="217"/>
      <c r="AC63" s="217"/>
      <c r="AD63" s="217"/>
      <c r="AE63" s="217"/>
      <c r="AF63" s="217"/>
      <c r="AG63" s="217" t="s">
        <v>178</v>
      </c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outlineLevel="1" x14ac:dyDescent="0.2">
      <c r="A64" s="224">
        <v>28</v>
      </c>
      <c r="B64" s="225" t="s">
        <v>238</v>
      </c>
      <c r="C64" s="264" t="s">
        <v>239</v>
      </c>
      <c r="D64" s="226" t="s">
        <v>0</v>
      </c>
      <c r="E64" s="256"/>
      <c r="F64" s="229"/>
      <c r="G64" s="228">
        <f>ROUND(E64*F64,2)</f>
        <v>0</v>
      </c>
      <c r="H64" s="229"/>
      <c r="I64" s="228">
        <f>ROUND(E64*H64,2)</f>
        <v>0</v>
      </c>
      <c r="J64" s="229"/>
      <c r="K64" s="228">
        <f>ROUND(E64*J64,2)</f>
        <v>0</v>
      </c>
      <c r="L64" s="228">
        <v>12</v>
      </c>
      <c r="M64" s="228">
        <f>G64*(1+L64/100)</f>
        <v>0</v>
      </c>
      <c r="N64" s="227">
        <v>0</v>
      </c>
      <c r="O64" s="227">
        <f>ROUND(E64*N64,2)</f>
        <v>0</v>
      </c>
      <c r="P64" s="227">
        <v>0</v>
      </c>
      <c r="Q64" s="227">
        <f>ROUND(E64*P64,2)</f>
        <v>0</v>
      </c>
      <c r="R64" s="228" t="s">
        <v>226</v>
      </c>
      <c r="S64" s="228" t="s">
        <v>151</v>
      </c>
      <c r="T64" s="228" t="s">
        <v>151</v>
      </c>
      <c r="U64" s="228">
        <v>0</v>
      </c>
      <c r="V64" s="228">
        <f>ROUND(E64*U64,2)</f>
        <v>0</v>
      </c>
      <c r="W64" s="228"/>
      <c r="X64" s="228" t="s">
        <v>215</v>
      </c>
      <c r="Y64" s="228" t="s">
        <v>153</v>
      </c>
      <c r="Z64" s="217"/>
      <c r="AA64" s="217"/>
      <c r="AB64" s="217"/>
      <c r="AC64" s="217"/>
      <c r="AD64" s="217"/>
      <c r="AE64" s="217"/>
      <c r="AF64" s="217"/>
      <c r="AG64" s="217" t="s">
        <v>216</v>
      </c>
      <c r="AH64" s="217"/>
      <c r="AI64" s="217"/>
      <c r="AJ64" s="217"/>
      <c r="AK64" s="217"/>
      <c r="AL64" s="217"/>
      <c r="AM64" s="217"/>
      <c r="AN64" s="217"/>
      <c r="AO64" s="217"/>
      <c r="AP64" s="217"/>
      <c r="AQ64" s="217"/>
      <c r="AR64" s="217"/>
      <c r="AS64" s="217"/>
      <c r="AT64" s="217"/>
      <c r="AU64" s="217"/>
      <c r="AV64" s="217"/>
      <c r="AW64" s="217"/>
      <c r="AX64" s="217"/>
      <c r="AY64" s="217"/>
      <c r="AZ64" s="217"/>
      <c r="BA64" s="217"/>
      <c r="BB64" s="217"/>
      <c r="BC64" s="217"/>
      <c r="BD64" s="217"/>
      <c r="BE64" s="217"/>
      <c r="BF64" s="217"/>
      <c r="BG64" s="217"/>
      <c r="BH64" s="217"/>
    </row>
    <row r="65" spans="1:60" outlineLevel="2" x14ac:dyDescent="0.2">
      <c r="A65" s="224"/>
      <c r="B65" s="225"/>
      <c r="C65" s="265" t="s">
        <v>240</v>
      </c>
      <c r="D65" s="257"/>
      <c r="E65" s="257"/>
      <c r="F65" s="257"/>
      <c r="G65" s="257"/>
      <c r="H65" s="228"/>
      <c r="I65" s="228"/>
      <c r="J65" s="228"/>
      <c r="K65" s="228"/>
      <c r="L65" s="228"/>
      <c r="M65" s="228"/>
      <c r="N65" s="227"/>
      <c r="O65" s="227"/>
      <c r="P65" s="227"/>
      <c r="Q65" s="227"/>
      <c r="R65" s="228"/>
      <c r="S65" s="228"/>
      <c r="T65" s="228"/>
      <c r="U65" s="228"/>
      <c r="V65" s="228"/>
      <c r="W65" s="228"/>
      <c r="X65" s="228"/>
      <c r="Y65" s="228"/>
      <c r="Z65" s="217"/>
      <c r="AA65" s="217"/>
      <c r="AB65" s="217"/>
      <c r="AC65" s="217"/>
      <c r="AD65" s="217"/>
      <c r="AE65" s="217"/>
      <c r="AF65" s="217"/>
      <c r="AG65" s="217" t="s">
        <v>156</v>
      </c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x14ac:dyDescent="0.2">
      <c r="A66" s="231" t="s">
        <v>145</v>
      </c>
      <c r="B66" s="232" t="s">
        <v>87</v>
      </c>
      <c r="C66" s="258" t="s">
        <v>88</v>
      </c>
      <c r="D66" s="233"/>
      <c r="E66" s="234"/>
      <c r="F66" s="235"/>
      <c r="G66" s="235">
        <f>SUMIF(AG67:AG84,"&lt;&gt;NOR",G67:G84)</f>
        <v>0</v>
      </c>
      <c r="H66" s="235"/>
      <c r="I66" s="235">
        <f>SUM(I67:I84)</f>
        <v>0</v>
      </c>
      <c r="J66" s="235"/>
      <c r="K66" s="235">
        <f>SUM(K67:K84)</f>
        <v>0</v>
      </c>
      <c r="L66" s="235"/>
      <c r="M66" s="235">
        <f>SUM(M67:M84)</f>
        <v>0</v>
      </c>
      <c r="N66" s="234"/>
      <c r="O66" s="234">
        <f>SUM(O67:O84)</f>
        <v>0.14000000000000001</v>
      </c>
      <c r="P66" s="234"/>
      <c r="Q66" s="234">
        <f>SUM(Q67:Q84)</f>
        <v>0</v>
      </c>
      <c r="R66" s="235"/>
      <c r="S66" s="235"/>
      <c r="T66" s="236"/>
      <c r="U66" s="230"/>
      <c r="V66" s="230">
        <f>SUM(V67:V84)</f>
        <v>30.13</v>
      </c>
      <c r="W66" s="230"/>
      <c r="X66" s="230"/>
      <c r="Y66" s="230"/>
      <c r="AG66" t="s">
        <v>146</v>
      </c>
    </row>
    <row r="67" spans="1:60" ht="33.75" outlineLevel="1" x14ac:dyDescent="0.2">
      <c r="A67" s="238">
        <v>29</v>
      </c>
      <c r="B67" s="239" t="s">
        <v>241</v>
      </c>
      <c r="C67" s="259" t="s">
        <v>242</v>
      </c>
      <c r="D67" s="240" t="s">
        <v>201</v>
      </c>
      <c r="E67" s="241">
        <v>18.63</v>
      </c>
      <c r="F67" s="242"/>
      <c r="G67" s="243">
        <f>ROUND(E67*F67,2)</f>
        <v>0</v>
      </c>
      <c r="H67" s="242"/>
      <c r="I67" s="243">
        <f>ROUND(E67*H67,2)</f>
        <v>0</v>
      </c>
      <c r="J67" s="242"/>
      <c r="K67" s="243">
        <f>ROUND(E67*J67,2)</f>
        <v>0</v>
      </c>
      <c r="L67" s="243">
        <v>12</v>
      </c>
      <c r="M67" s="243">
        <f>G67*(1+L67/100)</f>
        <v>0</v>
      </c>
      <c r="N67" s="241">
        <v>3.9899999999999996E-3</v>
      </c>
      <c r="O67" s="241">
        <f>ROUND(E67*N67,2)</f>
        <v>7.0000000000000007E-2</v>
      </c>
      <c r="P67" s="241">
        <v>0</v>
      </c>
      <c r="Q67" s="241">
        <f>ROUND(E67*P67,2)</f>
        <v>0</v>
      </c>
      <c r="R67" s="243" t="s">
        <v>226</v>
      </c>
      <c r="S67" s="243" t="s">
        <v>151</v>
      </c>
      <c r="T67" s="244" t="s">
        <v>151</v>
      </c>
      <c r="U67" s="228">
        <v>0.54290000000000005</v>
      </c>
      <c r="V67" s="228">
        <f>ROUND(E67*U67,2)</f>
        <v>10.11</v>
      </c>
      <c r="W67" s="228"/>
      <c r="X67" s="228" t="s">
        <v>152</v>
      </c>
      <c r="Y67" s="228" t="s">
        <v>153</v>
      </c>
      <c r="Z67" s="217"/>
      <c r="AA67" s="217"/>
      <c r="AB67" s="217"/>
      <c r="AC67" s="217"/>
      <c r="AD67" s="217"/>
      <c r="AE67" s="217"/>
      <c r="AF67" s="217"/>
      <c r="AG67" s="217" t="s">
        <v>154</v>
      </c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outlineLevel="2" x14ac:dyDescent="0.2">
      <c r="A68" s="224"/>
      <c r="B68" s="225"/>
      <c r="C68" s="260" t="s">
        <v>243</v>
      </c>
      <c r="D68" s="245"/>
      <c r="E68" s="245"/>
      <c r="F68" s="245"/>
      <c r="G68" s="245"/>
      <c r="H68" s="228"/>
      <c r="I68" s="228"/>
      <c r="J68" s="228"/>
      <c r="K68" s="228"/>
      <c r="L68" s="228"/>
      <c r="M68" s="228"/>
      <c r="N68" s="227"/>
      <c r="O68" s="227"/>
      <c r="P68" s="227"/>
      <c r="Q68" s="227"/>
      <c r="R68" s="228"/>
      <c r="S68" s="228"/>
      <c r="T68" s="228"/>
      <c r="U68" s="228"/>
      <c r="V68" s="228"/>
      <c r="W68" s="228"/>
      <c r="X68" s="228"/>
      <c r="Y68" s="228"/>
      <c r="Z68" s="217"/>
      <c r="AA68" s="217"/>
      <c r="AB68" s="217"/>
      <c r="AC68" s="217"/>
      <c r="AD68" s="217"/>
      <c r="AE68" s="217"/>
      <c r="AF68" s="217"/>
      <c r="AG68" s="217" t="s">
        <v>156</v>
      </c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outlineLevel="2" x14ac:dyDescent="0.2">
      <c r="A69" s="224"/>
      <c r="B69" s="225"/>
      <c r="C69" s="263" t="s">
        <v>244</v>
      </c>
      <c r="D69" s="255"/>
      <c r="E69" s="255"/>
      <c r="F69" s="255"/>
      <c r="G69" s="255"/>
      <c r="H69" s="228"/>
      <c r="I69" s="228"/>
      <c r="J69" s="228"/>
      <c r="K69" s="228"/>
      <c r="L69" s="228"/>
      <c r="M69" s="228"/>
      <c r="N69" s="227"/>
      <c r="O69" s="227"/>
      <c r="P69" s="227"/>
      <c r="Q69" s="227"/>
      <c r="R69" s="228"/>
      <c r="S69" s="228"/>
      <c r="T69" s="228"/>
      <c r="U69" s="228"/>
      <c r="V69" s="228"/>
      <c r="W69" s="228"/>
      <c r="X69" s="228"/>
      <c r="Y69" s="228"/>
      <c r="Z69" s="217"/>
      <c r="AA69" s="217"/>
      <c r="AB69" s="217"/>
      <c r="AC69" s="217"/>
      <c r="AD69" s="217"/>
      <c r="AE69" s="217"/>
      <c r="AF69" s="217"/>
      <c r="AG69" s="217" t="s">
        <v>178</v>
      </c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3" x14ac:dyDescent="0.2">
      <c r="A70" s="224"/>
      <c r="B70" s="225"/>
      <c r="C70" s="263" t="s">
        <v>245</v>
      </c>
      <c r="D70" s="255"/>
      <c r="E70" s="255"/>
      <c r="F70" s="255"/>
      <c r="G70" s="255"/>
      <c r="H70" s="228"/>
      <c r="I70" s="228"/>
      <c r="J70" s="228"/>
      <c r="K70" s="228"/>
      <c r="L70" s="228"/>
      <c r="M70" s="228"/>
      <c r="N70" s="227"/>
      <c r="O70" s="227"/>
      <c r="P70" s="227"/>
      <c r="Q70" s="227"/>
      <c r="R70" s="228"/>
      <c r="S70" s="228"/>
      <c r="T70" s="228"/>
      <c r="U70" s="228"/>
      <c r="V70" s="228"/>
      <c r="W70" s="228"/>
      <c r="X70" s="228"/>
      <c r="Y70" s="228"/>
      <c r="Z70" s="217"/>
      <c r="AA70" s="217"/>
      <c r="AB70" s="217"/>
      <c r="AC70" s="217"/>
      <c r="AD70" s="217"/>
      <c r="AE70" s="217"/>
      <c r="AF70" s="217"/>
      <c r="AG70" s="217" t="s">
        <v>178</v>
      </c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ht="33.75" outlineLevel="1" x14ac:dyDescent="0.2">
      <c r="A71" s="238">
        <v>30</v>
      </c>
      <c r="B71" s="239" t="s">
        <v>246</v>
      </c>
      <c r="C71" s="259" t="s">
        <v>247</v>
      </c>
      <c r="D71" s="240" t="s">
        <v>201</v>
      </c>
      <c r="E71" s="241">
        <v>16.73</v>
      </c>
      <c r="F71" s="242"/>
      <c r="G71" s="243">
        <f>ROUND(E71*F71,2)</f>
        <v>0</v>
      </c>
      <c r="H71" s="242"/>
      <c r="I71" s="243">
        <f>ROUND(E71*H71,2)</f>
        <v>0</v>
      </c>
      <c r="J71" s="242"/>
      <c r="K71" s="243">
        <f>ROUND(E71*J71,2)</f>
        <v>0</v>
      </c>
      <c r="L71" s="243">
        <v>12</v>
      </c>
      <c r="M71" s="243">
        <f>G71*(1+L71/100)</f>
        <v>0</v>
      </c>
      <c r="N71" s="241">
        <v>4.0099999999999997E-3</v>
      </c>
      <c r="O71" s="241">
        <f>ROUND(E71*N71,2)</f>
        <v>7.0000000000000007E-2</v>
      </c>
      <c r="P71" s="241">
        <v>0</v>
      </c>
      <c r="Q71" s="241">
        <f>ROUND(E71*P71,2)</f>
        <v>0</v>
      </c>
      <c r="R71" s="243" t="s">
        <v>226</v>
      </c>
      <c r="S71" s="243" t="s">
        <v>151</v>
      </c>
      <c r="T71" s="244" t="s">
        <v>151</v>
      </c>
      <c r="U71" s="228">
        <v>0.54290000000000005</v>
      </c>
      <c r="V71" s="228">
        <f>ROUND(E71*U71,2)</f>
        <v>9.08</v>
      </c>
      <c r="W71" s="228"/>
      <c r="X71" s="228" t="s">
        <v>152</v>
      </c>
      <c r="Y71" s="228" t="s">
        <v>153</v>
      </c>
      <c r="Z71" s="217"/>
      <c r="AA71" s="217"/>
      <c r="AB71" s="217"/>
      <c r="AC71" s="217"/>
      <c r="AD71" s="217"/>
      <c r="AE71" s="217"/>
      <c r="AF71" s="217"/>
      <c r="AG71" s="217" t="s">
        <v>154</v>
      </c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outlineLevel="2" x14ac:dyDescent="0.2">
      <c r="A72" s="224"/>
      <c r="B72" s="225"/>
      <c r="C72" s="260" t="s">
        <v>243</v>
      </c>
      <c r="D72" s="245"/>
      <c r="E72" s="245"/>
      <c r="F72" s="245"/>
      <c r="G72" s="245"/>
      <c r="H72" s="228"/>
      <c r="I72" s="228"/>
      <c r="J72" s="228"/>
      <c r="K72" s="228"/>
      <c r="L72" s="228"/>
      <c r="M72" s="228"/>
      <c r="N72" s="227"/>
      <c r="O72" s="227"/>
      <c r="P72" s="227"/>
      <c r="Q72" s="227"/>
      <c r="R72" s="228"/>
      <c r="S72" s="228"/>
      <c r="T72" s="228"/>
      <c r="U72" s="228"/>
      <c r="V72" s="228"/>
      <c r="W72" s="228"/>
      <c r="X72" s="228"/>
      <c r="Y72" s="228"/>
      <c r="Z72" s="217"/>
      <c r="AA72" s="217"/>
      <c r="AB72" s="217"/>
      <c r="AC72" s="217"/>
      <c r="AD72" s="217"/>
      <c r="AE72" s="217"/>
      <c r="AF72" s="217"/>
      <c r="AG72" s="217" t="s">
        <v>156</v>
      </c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outlineLevel="2" x14ac:dyDescent="0.2">
      <c r="A73" s="224"/>
      <c r="B73" s="225"/>
      <c r="C73" s="263" t="s">
        <v>244</v>
      </c>
      <c r="D73" s="255"/>
      <c r="E73" s="255"/>
      <c r="F73" s="255"/>
      <c r="G73" s="255"/>
      <c r="H73" s="228"/>
      <c r="I73" s="228"/>
      <c r="J73" s="228"/>
      <c r="K73" s="228"/>
      <c r="L73" s="228"/>
      <c r="M73" s="228"/>
      <c r="N73" s="227"/>
      <c r="O73" s="227"/>
      <c r="P73" s="227"/>
      <c r="Q73" s="227"/>
      <c r="R73" s="228"/>
      <c r="S73" s="228"/>
      <c r="T73" s="228"/>
      <c r="U73" s="228"/>
      <c r="V73" s="228"/>
      <c r="W73" s="228"/>
      <c r="X73" s="228"/>
      <c r="Y73" s="228"/>
      <c r="Z73" s="217"/>
      <c r="AA73" s="217"/>
      <c r="AB73" s="217"/>
      <c r="AC73" s="217"/>
      <c r="AD73" s="217"/>
      <c r="AE73" s="217"/>
      <c r="AF73" s="217"/>
      <c r="AG73" s="217" t="s">
        <v>178</v>
      </c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outlineLevel="3" x14ac:dyDescent="0.2">
      <c r="A74" s="224"/>
      <c r="B74" s="225"/>
      <c r="C74" s="263" t="s">
        <v>245</v>
      </c>
      <c r="D74" s="255"/>
      <c r="E74" s="255"/>
      <c r="F74" s="255"/>
      <c r="G74" s="255"/>
      <c r="H74" s="228"/>
      <c r="I74" s="228"/>
      <c r="J74" s="228"/>
      <c r="K74" s="228"/>
      <c r="L74" s="228"/>
      <c r="M74" s="228"/>
      <c r="N74" s="227"/>
      <c r="O74" s="227"/>
      <c r="P74" s="227"/>
      <c r="Q74" s="227"/>
      <c r="R74" s="228"/>
      <c r="S74" s="228"/>
      <c r="T74" s="228"/>
      <c r="U74" s="228"/>
      <c r="V74" s="228"/>
      <c r="W74" s="228"/>
      <c r="X74" s="228"/>
      <c r="Y74" s="228"/>
      <c r="Z74" s="217"/>
      <c r="AA74" s="217"/>
      <c r="AB74" s="217"/>
      <c r="AC74" s="217"/>
      <c r="AD74" s="217"/>
      <c r="AE74" s="217"/>
      <c r="AF74" s="217"/>
      <c r="AG74" s="217" t="s">
        <v>178</v>
      </c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outlineLevel="1" x14ac:dyDescent="0.2">
      <c r="A75" s="246">
        <v>31</v>
      </c>
      <c r="B75" s="247" t="s">
        <v>248</v>
      </c>
      <c r="C75" s="261" t="s">
        <v>249</v>
      </c>
      <c r="D75" s="248" t="s">
        <v>250</v>
      </c>
      <c r="E75" s="249">
        <v>1</v>
      </c>
      <c r="F75" s="250"/>
      <c r="G75" s="251">
        <f>ROUND(E75*F75,2)</f>
        <v>0</v>
      </c>
      <c r="H75" s="250"/>
      <c r="I75" s="251">
        <f>ROUND(E75*H75,2)</f>
        <v>0</v>
      </c>
      <c r="J75" s="250"/>
      <c r="K75" s="251">
        <f>ROUND(E75*J75,2)</f>
        <v>0</v>
      </c>
      <c r="L75" s="251">
        <v>12</v>
      </c>
      <c r="M75" s="251">
        <f>G75*(1+L75/100)</f>
        <v>0</v>
      </c>
      <c r="N75" s="249">
        <v>0</v>
      </c>
      <c r="O75" s="249">
        <f>ROUND(E75*N75,2)</f>
        <v>0</v>
      </c>
      <c r="P75" s="249">
        <v>0</v>
      </c>
      <c r="Q75" s="249">
        <f>ROUND(E75*P75,2)</f>
        <v>0</v>
      </c>
      <c r="R75" s="251" t="s">
        <v>226</v>
      </c>
      <c r="S75" s="251" t="s">
        <v>151</v>
      </c>
      <c r="T75" s="252" t="s">
        <v>151</v>
      </c>
      <c r="U75" s="228">
        <v>0.65566000000000002</v>
      </c>
      <c r="V75" s="228">
        <f>ROUND(E75*U75,2)</f>
        <v>0.66</v>
      </c>
      <c r="W75" s="228"/>
      <c r="X75" s="228" t="s">
        <v>152</v>
      </c>
      <c r="Y75" s="228" t="s">
        <v>153</v>
      </c>
      <c r="Z75" s="217"/>
      <c r="AA75" s="217"/>
      <c r="AB75" s="217"/>
      <c r="AC75" s="217"/>
      <c r="AD75" s="217"/>
      <c r="AE75" s="217"/>
      <c r="AF75" s="217"/>
      <c r="AG75" s="217" t="s">
        <v>154</v>
      </c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ht="22.5" outlineLevel="1" x14ac:dyDescent="0.2">
      <c r="A76" s="238">
        <v>32</v>
      </c>
      <c r="B76" s="239" t="s">
        <v>251</v>
      </c>
      <c r="C76" s="259" t="s">
        <v>252</v>
      </c>
      <c r="D76" s="240" t="s">
        <v>201</v>
      </c>
      <c r="E76" s="241">
        <v>35.36</v>
      </c>
      <c r="F76" s="242"/>
      <c r="G76" s="243">
        <f>ROUND(E76*F76,2)</f>
        <v>0</v>
      </c>
      <c r="H76" s="242"/>
      <c r="I76" s="243">
        <f>ROUND(E76*H76,2)</f>
        <v>0</v>
      </c>
      <c r="J76" s="242"/>
      <c r="K76" s="243">
        <f>ROUND(E76*J76,2)</f>
        <v>0</v>
      </c>
      <c r="L76" s="243">
        <v>12</v>
      </c>
      <c r="M76" s="243">
        <f>G76*(1+L76/100)</f>
        <v>0</v>
      </c>
      <c r="N76" s="241">
        <v>4.0000000000000003E-5</v>
      </c>
      <c r="O76" s="241">
        <f>ROUND(E76*N76,2)</f>
        <v>0</v>
      </c>
      <c r="P76" s="241">
        <v>0</v>
      </c>
      <c r="Q76" s="241">
        <f>ROUND(E76*P76,2)</f>
        <v>0</v>
      </c>
      <c r="R76" s="243" t="s">
        <v>226</v>
      </c>
      <c r="S76" s="243" t="s">
        <v>151</v>
      </c>
      <c r="T76" s="244" t="s">
        <v>151</v>
      </c>
      <c r="U76" s="228">
        <v>0.13500000000000001</v>
      </c>
      <c r="V76" s="228">
        <f>ROUND(E76*U76,2)</f>
        <v>4.7699999999999996</v>
      </c>
      <c r="W76" s="228"/>
      <c r="X76" s="228" t="s">
        <v>152</v>
      </c>
      <c r="Y76" s="228" t="s">
        <v>153</v>
      </c>
      <c r="Z76" s="217"/>
      <c r="AA76" s="217"/>
      <c r="AB76" s="217"/>
      <c r="AC76" s="217"/>
      <c r="AD76" s="217"/>
      <c r="AE76" s="217"/>
      <c r="AF76" s="217"/>
      <c r="AG76" s="217" t="s">
        <v>154</v>
      </c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outlineLevel="2" x14ac:dyDescent="0.2">
      <c r="A77" s="224"/>
      <c r="B77" s="225"/>
      <c r="C77" s="262" t="s">
        <v>253</v>
      </c>
      <c r="D77" s="254"/>
      <c r="E77" s="254"/>
      <c r="F77" s="254"/>
      <c r="G77" s="254"/>
      <c r="H77" s="228"/>
      <c r="I77" s="228"/>
      <c r="J77" s="228"/>
      <c r="K77" s="228"/>
      <c r="L77" s="228"/>
      <c r="M77" s="228"/>
      <c r="N77" s="227"/>
      <c r="O77" s="227"/>
      <c r="P77" s="227"/>
      <c r="Q77" s="227"/>
      <c r="R77" s="228"/>
      <c r="S77" s="228"/>
      <c r="T77" s="228"/>
      <c r="U77" s="228"/>
      <c r="V77" s="228"/>
      <c r="W77" s="228"/>
      <c r="X77" s="228"/>
      <c r="Y77" s="228"/>
      <c r="Z77" s="217"/>
      <c r="AA77" s="217"/>
      <c r="AB77" s="217"/>
      <c r="AC77" s="217"/>
      <c r="AD77" s="217"/>
      <c r="AE77" s="217"/>
      <c r="AF77" s="217"/>
      <c r="AG77" s="217" t="s">
        <v>178</v>
      </c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ht="33.75" outlineLevel="1" x14ac:dyDescent="0.2">
      <c r="A78" s="246">
        <v>33</v>
      </c>
      <c r="B78" s="247" t="s">
        <v>254</v>
      </c>
      <c r="C78" s="261" t="s">
        <v>255</v>
      </c>
      <c r="D78" s="248" t="s">
        <v>192</v>
      </c>
      <c r="E78" s="249">
        <v>9</v>
      </c>
      <c r="F78" s="250"/>
      <c r="G78" s="251">
        <f>ROUND(E78*F78,2)</f>
        <v>0</v>
      </c>
      <c r="H78" s="250"/>
      <c r="I78" s="251">
        <f>ROUND(E78*H78,2)</f>
        <v>0</v>
      </c>
      <c r="J78" s="250"/>
      <c r="K78" s="251">
        <f>ROUND(E78*J78,2)</f>
        <v>0</v>
      </c>
      <c r="L78" s="251">
        <v>12</v>
      </c>
      <c r="M78" s="251">
        <f>G78*(1+L78/100)</f>
        <v>0</v>
      </c>
      <c r="N78" s="249">
        <v>1.7000000000000001E-4</v>
      </c>
      <c r="O78" s="249">
        <f>ROUND(E78*N78,2)</f>
        <v>0</v>
      </c>
      <c r="P78" s="249">
        <v>0</v>
      </c>
      <c r="Q78" s="249">
        <f>ROUND(E78*P78,2)</f>
        <v>0</v>
      </c>
      <c r="R78" s="251" t="s">
        <v>226</v>
      </c>
      <c r="S78" s="251" t="s">
        <v>151</v>
      </c>
      <c r="T78" s="252" t="s">
        <v>151</v>
      </c>
      <c r="U78" s="228">
        <v>0.254</v>
      </c>
      <c r="V78" s="228">
        <f>ROUND(E78*U78,2)</f>
        <v>2.29</v>
      </c>
      <c r="W78" s="228"/>
      <c r="X78" s="228" t="s">
        <v>152</v>
      </c>
      <c r="Y78" s="228" t="s">
        <v>153</v>
      </c>
      <c r="Z78" s="217"/>
      <c r="AA78" s="217"/>
      <c r="AB78" s="217"/>
      <c r="AC78" s="217"/>
      <c r="AD78" s="217"/>
      <c r="AE78" s="217"/>
      <c r="AF78" s="217"/>
      <c r="AG78" s="217" t="s">
        <v>154</v>
      </c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outlineLevel="1" x14ac:dyDescent="0.2">
      <c r="A79" s="238">
        <v>34</v>
      </c>
      <c r="B79" s="239" t="s">
        <v>256</v>
      </c>
      <c r="C79" s="259" t="s">
        <v>257</v>
      </c>
      <c r="D79" s="240" t="s">
        <v>201</v>
      </c>
      <c r="E79" s="241">
        <v>35.36</v>
      </c>
      <c r="F79" s="242"/>
      <c r="G79" s="243">
        <f>ROUND(E79*F79,2)</f>
        <v>0</v>
      </c>
      <c r="H79" s="242"/>
      <c r="I79" s="243">
        <f>ROUND(E79*H79,2)</f>
        <v>0</v>
      </c>
      <c r="J79" s="242"/>
      <c r="K79" s="243">
        <f>ROUND(E79*J79,2)</f>
        <v>0</v>
      </c>
      <c r="L79" s="243">
        <v>12</v>
      </c>
      <c r="M79" s="243">
        <f>G79*(1+L79/100)</f>
        <v>0</v>
      </c>
      <c r="N79" s="241">
        <v>0</v>
      </c>
      <c r="O79" s="241">
        <f>ROUND(E79*N79,2)</f>
        <v>0</v>
      </c>
      <c r="P79" s="241">
        <v>0</v>
      </c>
      <c r="Q79" s="241">
        <f>ROUND(E79*P79,2)</f>
        <v>0</v>
      </c>
      <c r="R79" s="243" t="s">
        <v>226</v>
      </c>
      <c r="S79" s="243" t="s">
        <v>151</v>
      </c>
      <c r="T79" s="244" t="s">
        <v>151</v>
      </c>
      <c r="U79" s="228">
        <v>2.9000000000000001E-2</v>
      </c>
      <c r="V79" s="228">
        <f>ROUND(E79*U79,2)</f>
        <v>1.03</v>
      </c>
      <c r="W79" s="228"/>
      <c r="X79" s="228" t="s">
        <v>152</v>
      </c>
      <c r="Y79" s="228" t="s">
        <v>153</v>
      </c>
      <c r="Z79" s="217"/>
      <c r="AA79" s="217"/>
      <c r="AB79" s="217"/>
      <c r="AC79" s="217"/>
      <c r="AD79" s="217"/>
      <c r="AE79" s="217"/>
      <c r="AF79" s="217"/>
      <c r="AG79" s="217" t="s">
        <v>154</v>
      </c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outlineLevel="2" x14ac:dyDescent="0.2">
      <c r="A80" s="224"/>
      <c r="B80" s="225"/>
      <c r="C80" s="262" t="s">
        <v>258</v>
      </c>
      <c r="D80" s="254"/>
      <c r="E80" s="254"/>
      <c r="F80" s="254"/>
      <c r="G80" s="254"/>
      <c r="H80" s="228"/>
      <c r="I80" s="228"/>
      <c r="J80" s="228"/>
      <c r="K80" s="228"/>
      <c r="L80" s="228"/>
      <c r="M80" s="228"/>
      <c r="N80" s="227"/>
      <c r="O80" s="227"/>
      <c r="P80" s="227"/>
      <c r="Q80" s="227"/>
      <c r="R80" s="228"/>
      <c r="S80" s="228"/>
      <c r="T80" s="228"/>
      <c r="U80" s="228"/>
      <c r="V80" s="228"/>
      <c r="W80" s="228"/>
      <c r="X80" s="228"/>
      <c r="Y80" s="228"/>
      <c r="Z80" s="217"/>
      <c r="AA80" s="217"/>
      <c r="AB80" s="217"/>
      <c r="AC80" s="217"/>
      <c r="AD80" s="217"/>
      <c r="AE80" s="217"/>
      <c r="AF80" s="217"/>
      <c r="AG80" s="217" t="s">
        <v>178</v>
      </c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1" x14ac:dyDescent="0.2">
      <c r="A81" s="238">
        <v>35</v>
      </c>
      <c r="B81" s="239" t="s">
        <v>259</v>
      </c>
      <c r="C81" s="259" t="s">
        <v>260</v>
      </c>
      <c r="D81" s="240" t="s">
        <v>201</v>
      </c>
      <c r="E81" s="241">
        <v>35.36</v>
      </c>
      <c r="F81" s="242"/>
      <c r="G81" s="243">
        <f>ROUND(E81*F81,2)</f>
        <v>0</v>
      </c>
      <c r="H81" s="242"/>
      <c r="I81" s="243">
        <f>ROUND(E81*H81,2)</f>
        <v>0</v>
      </c>
      <c r="J81" s="242"/>
      <c r="K81" s="243">
        <f>ROUND(E81*J81,2)</f>
        <v>0</v>
      </c>
      <c r="L81" s="243">
        <v>12</v>
      </c>
      <c r="M81" s="243">
        <f>G81*(1+L81/100)</f>
        <v>0</v>
      </c>
      <c r="N81" s="241">
        <v>1.0000000000000001E-5</v>
      </c>
      <c r="O81" s="241">
        <f>ROUND(E81*N81,2)</f>
        <v>0</v>
      </c>
      <c r="P81" s="241">
        <v>0</v>
      </c>
      <c r="Q81" s="241">
        <f>ROUND(E81*P81,2)</f>
        <v>0</v>
      </c>
      <c r="R81" s="243" t="s">
        <v>226</v>
      </c>
      <c r="S81" s="243" t="s">
        <v>151</v>
      </c>
      <c r="T81" s="244" t="s">
        <v>151</v>
      </c>
      <c r="U81" s="228">
        <v>6.2E-2</v>
      </c>
      <c r="V81" s="228">
        <f>ROUND(E81*U81,2)</f>
        <v>2.19</v>
      </c>
      <c r="W81" s="228"/>
      <c r="X81" s="228" t="s">
        <v>152</v>
      </c>
      <c r="Y81" s="228" t="s">
        <v>153</v>
      </c>
      <c r="Z81" s="217"/>
      <c r="AA81" s="217"/>
      <c r="AB81" s="217"/>
      <c r="AC81" s="217"/>
      <c r="AD81" s="217"/>
      <c r="AE81" s="217"/>
      <c r="AF81" s="217"/>
      <c r="AG81" s="217" t="s">
        <v>154</v>
      </c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outlineLevel="2" x14ac:dyDescent="0.2">
      <c r="A82" s="224"/>
      <c r="B82" s="225"/>
      <c r="C82" s="262" t="s">
        <v>261</v>
      </c>
      <c r="D82" s="254"/>
      <c r="E82" s="254"/>
      <c r="F82" s="254"/>
      <c r="G82" s="254"/>
      <c r="H82" s="228"/>
      <c r="I82" s="228"/>
      <c r="J82" s="228"/>
      <c r="K82" s="228"/>
      <c r="L82" s="228"/>
      <c r="M82" s="228"/>
      <c r="N82" s="227"/>
      <c r="O82" s="227"/>
      <c r="P82" s="227"/>
      <c r="Q82" s="227"/>
      <c r="R82" s="228"/>
      <c r="S82" s="228"/>
      <c r="T82" s="228"/>
      <c r="U82" s="228"/>
      <c r="V82" s="228"/>
      <c r="W82" s="228"/>
      <c r="X82" s="228"/>
      <c r="Y82" s="228"/>
      <c r="Z82" s="217"/>
      <c r="AA82" s="217"/>
      <c r="AB82" s="217"/>
      <c r="AC82" s="217"/>
      <c r="AD82" s="217"/>
      <c r="AE82" s="217"/>
      <c r="AF82" s="217"/>
      <c r="AG82" s="217" t="s">
        <v>178</v>
      </c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outlineLevel="1" x14ac:dyDescent="0.2">
      <c r="A83" s="224">
        <v>36</v>
      </c>
      <c r="B83" s="225" t="s">
        <v>262</v>
      </c>
      <c r="C83" s="264" t="s">
        <v>263</v>
      </c>
      <c r="D83" s="226" t="s">
        <v>0</v>
      </c>
      <c r="E83" s="256"/>
      <c r="F83" s="229"/>
      <c r="G83" s="228">
        <f>ROUND(E83*F83,2)</f>
        <v>0</v>
      </c>
      <c r="H83" s="229"/>
      <c r="I83" s="228">
        <f>ROUND(E83*H83,2)</f>
        <v>0</v>
      </c>
      <c r="J83" s="229"/>
      <c r="K83" s="228">
        <f>ROUND(E83*J83,2)</f>
        <v>0</v>
      </c>
      <c r="L83" s="228">
        <v>12</v>
      </c>
      <c r="M83" s="228">
        <f>G83*(1+L83/100)</f>
        <v>0</v>
      </c>
      <c r="N83" s="227">
        <v>0</v>
      </c>
      <c r="O83" s="227">
        <f>ROUND(E83*N83,2)</f>
        <v>0</v>
      </c>
      <c r="P83" s="227">
        <v>0</v>
      </c>
      <c r="Q83" s="227">
        <f>ROUND(E83*P83,2)</f>
        <v>0</v>
      </c>
      <c r="R83" s="228" t="s">
        <v>226</v>
      </c>
      <c r="S83" s="228" t="s">
        <v>151</v>
      </c>
      <c r="T83" s="228" t="s">
        <v>151</v>
      </c>
      <c r="U83" s="228">
        <v>0</v>
      </c>
      <c r="V83" s="228">
        <f>ROUND(E83*U83,2)</f>
        <v>0</v>
      </c>
      <c r="W83" s="228"/>
      <c r="X83" s="228" t="s">
        <v>215</v>
      </c>
      <c r="Y83" s="228" t="s">
        <v>153</v>
      </c>
      <c r="Z83" s="217"/>
      <c r="AA83" s="217"/>
      <c r="AB83" s="217"/>
      <c r="AC83" s="217"/>
      <c r="AD83" s="217"/>
      <c r="AE83" s="217"/>
      <c r="AF83" s="217"/>
      <c r="AG83" s="217" t="s">
        <v>216</v>
      </c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outlineLevel="2" x14ac:dyDescent="0.2">
      <c r="A84" s="224"/>
      <c r="B84" s="225"/>
      <c r="C84" s="265" t="s">
        <v>264</v>
      </c>
      <c r="D84" s="257"/>
      <c r="E84" s="257"/>
      <c r="F84" s="257"/>
      <c r="G84" s="257"/>
      <c r="H84" s="228"/>
      <c r="I84" s="228"/>
      <c r="J84" s="228"/>
      <c r="K84" s="228"/>
      <c r="L84" s="228"/>
      <c r="M84" s="228"/>
      <c r="N84" s="227"/>
      <c r="O84" s="227"/>
      <c r="P84" s="227"/>
      <c r="Q84" s="227"/>
      <c r="R84" s="228"/>
      <c r="S84" s="228"/>
      <c r="T84" s="228"/>
      <c r="U84" s="228"/>
      <c r="V84" s="228"/>
      <c r="W84" s="228"/>
      <c r="X84" s="228"/>
      <c r="Y84" s="228"/>
      <c r="Z84" s="217"/>
      <c r="AA84" s="217"/>
      <c r="AB84" s="217"/>
      <c r="AC84" s="217"/>
      <c r="AD84" s="217"/>
      <c r="AE84" s="217"/>
      <c r="AF84" s="217"/>
      <c r="AG84" s="217" t="s">
        <v>156</v>
      </c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x14ac:dyDescent="0.2">
      <c r="A85" s="231" t="s">
        <v>145</v>
      </c>
      <c r="B85" s="232" t="s">
        <v>89</v>
      </c>
      <c r="C85" s="258" t="s">
        <v>90</v>
      </c>
      <c r="D85" s="233"/>
      <c r="E85" s="234"/>
      <c r="F85" s="235"/>
      <c r="G85" s="235">
        <f>SUMIF(AG86:AG108,"&lt;&gt;NOR",G86:G108)</f>
        <v>0</v>
      </c>
      <c r="H85" s="235"/>
      <c r="I85" s="235">
        <f>SUM(I86:I108)</f>
        <v>0</v>
      </c>
      <c r="J85" s="235"/>
      <c r="K85" s="235">
        <f>SUM(K86:K108)</f>
        <v>0</v>
      </c>
      <c r="L85" s="235"/>
      <c r="M85" s="235">
        <f>SUM(M86:M108)</f>
        <v>0</v>
      </c>
      <c r="N85" s="234"/>
      <c r="O85" s="234">
        <f>SUM(O86:O108)</f>
        <v>0.06</v>
      </c>
      <c r="P85" s="234"/>
      <c r="Q85" s="234">
        <f>SUM(Q86:Q108)</f>
        <v>7.0000000000000007E-2</v>
      </c>
      <c r="R85" s="235"/>
      <c r="S85" s="235"/>
      <c r="T85" s="236"/>
      <c r="U85" s="230"/>
      <c r="V85" s="230">
        <f>SUM(V86:V108)</f>
        <v>14.799999999999997</v>
      </c>
      <c r="W85" s="230"/>
      <c r="X85" s="230"/>
      <c r="Y85" s="230"/>
      <c r="AG85" t="s">
        <v>146</v>
      </c>
    </row>
    <row r="86" spans="1:60" outlineLevel="1" x14ac:dyDescent="0.2">
      <c r="A86" s="246">
        <v>37</v>
      </c>
      <c r="B86" s="247" t="s">
        <v>265</v>
      </c>
      <c r="C86" s="261" t="s">
        <v>266</v>
      </c>
      <c r="D86" s="248" t="s">
        <v>250</v>
      </c>
      <c r="E86" s="249">
        <v>1</v>
      </c>
      <c r="F86" s="250"/>
      <c r="G86" s="251">
        <f>ROUND(E86*F86,2)</f>
        <v>0</v>
      </c>
      <c r="H86" s="250"/>
      <c r="I86" s="251">
        <f>ROUND(E86*H86,2)</f>
        <v>0</v>
      </c>
      <c r="J86" s="250"/>
      <c r="K86" s="251">
        <f>ROUND(E86*J86,2)</f>
        <v>0</v>
      </c>
      <c r="L86" s="251">
        <v>12</v>
      </c>
      <c r="M86" s="251">
        <f>G86*(1+L86/100)</f>
        <v>0</v>
      </c>
      <c r="N86" s="249">
        <v>0</v>
      </c>
      <c r="O86" s="249">
        <f>ROUND(E86*N86,2)</f>
        <v>0</v>
      </c>
      <c r="P86" s="249">
        <v>1.933E-2</v>
      </c>
      <c r="Q86" s="249">
        <f>ROUND(E86*P86,2)</f>
        <v>0.02</v>
      </c>
      <c r="R86" s="251" t="s">
        <v>226</v>
      </c>
      <c r="S86" s="251" t="s">
        <v>151</v>
      </c>
      <c r="T86" s="252" t="s">
        <v>151</v>
      </c>
      <c r="U86" s="228">
        <v>0.59</v>
      </c>
      <c r="V86" s="228">
        <f>ROUND(E86*U86,2)</f>
        <v>0.59</v>
      </c>
      <c r="W86" s="228"/>
      <c r="X86" s="228" t="s">
        <v>152</v>
      </c>
      <c r="Y86" s="228" t="s">
        <v>153</v>
      </c>
      <c r="Z86" s="217"/>
      <c r="AA86" s="217"/>
      <c r="AB86" s="217"/>
      <c r="AC86" s="217"/>
      <c r="AD86" s="217"/>
      <c r="AE86" s="217"/>
      <c r="AF86" s="217"/>
      <c r="AG86" s="217" t="s">
        <v>154</v>
      </c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outlineLevel="1" x14ac:dyDescent="0.2">
      <c r="A87" s="246">
        <v>38</v>
      </c>
      <c r="B87" s="247" t="s">
        <v>267</v>
      </c>
      <c r="C87" s="261" t="s">
        <v>268</v>
      </c>
      <c r="D87" s="248" t="s">
        <v>250</v>
      </c>
      <c r="E87" s="249">
        <v>1</v>
      </c>
      <c r="F87" s="250"/>
      <c r="G87" s="251">
        <f>ROUND(E87*F87,2)</f>
        <v>0</v>
      </c>
      <c r="H87" s="250"/>
      <c r="I87" s="251">
        <f>ROUND(E87*H87,2)</f>
        <v>0</v>
      </c>
      <c r="J87" s="250"/>
      <c r="K87" s="251">
        <f>ROUND(E87*J87,2)</f>
        <v>0</v>
      </c>
      <c r="L87" s="251">
        <v>12</v>
      </c>
      <c r="M87" s="251">
        <f>G87*(1+L87/100)</f>
        <v>0</v>
      </c>
      <c r="N87" s="249">
        <v>1.8600000000000001E-3</v>
      </c>
      <c r="O87" s="249">
        <f>ROUND(E87*N87,2)</f>
        <v>0</v>
      </c>
      <c r="P87" s="249">
        <v>0</v>
      </c>
      <c r="Q87" s="249">
        <f>ROUND(E87*P87,2)</f>
        <v>0</v>
      </c>
      <c r="R87" s="251" t="s">
        <v>226</v>
      </c>
      <c r="S87" s="251" t="s">
        <v>151</v>
      </c>
      <c r="T87" s="252" t="s">
        <v>151</v>
      </c>
      <c r="U87" s="228">
        <v>1.3340000000000001</v>
      </c>
      <c r="V87" s="228">
        <f>ROUND(E87*U87,2)</f>
        <v>1.33</v>
      </c>
      <c r="W87" s="228"/>
      <c r="X87" s="228" t="s">
        <v>152</v>
      </c>
      <c r="Y87" s="228" t="s">
        <v>153</v>
      </c>
      <c r="Z87" s="217"/>
      <c r="AA87" s="217"/>
      <c r="AB87" s="217"/>
      <c r="AC87" s="217"/>
      <c r="AD87" s="217"/>
      <c r="AE87" s="217"/>
      <c r="AF87" s="217"/>
      <c r="AG87" s="217" t="s">
        <v>154</v>
      </c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outlineLevel="1" x14ac:dyDescent="0.2">
      <c r="A88" s="246">
        <v>39</v>
      </c>
      <c r="B88" s="247" t="s">
        <v>269</v>
      </c>
      <c r="C88" s="261" t="s">
        <v>270</v>
      </c>
      <c r="D88" s="248" t="s">
        <v>250</v>
      </c>
      <c r="E88" s="249">
        <v>1</v>
      </c>
      <c r="F88" s="250"/>
      <c r="G88" s="251">
        <f>ROUND(E88*F88,2)</f>
        <v>0</v>
      </c>
      <c r="H88" s="250"/>
      <c r="I88" s="251">
        <f>ROUND(E88*H88,2)</f>
        <v>0</v>
      </c>
      <c r="J88" s="250"/>
      <c r="K88" s="251">
        <f>ROUND(E88*J88,2)</f>
        <v>0</v>
      </c>
      <c r="L88" s="251">
        <v>12</v>
      </c>
      <c r="M88" s="251">
        <f>G88*(1+L88/100)</f>
        <v>0</v>
      </c>
      <c r="N88" s="249">
        <v>0</v>
      </c>
      <c r="O88" s="249">
        <f>ROUND(E88*N88,2)</f>
        <v>0</v>
      </c>
      <c r="P88" s="249">
        <v>1.9460000000000002E-2</v>
      </c>
      <c r="Q88" s="249">
        <f>ROUND(E88*P88,2)</f>
        <v>0.02</v>
      </c>
      <c r="R88" s="251" t="s">
        <v>226</v>
      </c>
      <c r="S88" s="251" t="s">
        <v>151</v>
      </c>
      <c r="T88" s="252" t="s">
        <v>151</v>
      </c>
      <c r="U88" s="228">
        <v>0.38200000000000001</v>
      </c>
      <c r="V88" s="228">
        <f>ROUND(E88*U88,2)</f>
        <v>0.38</v>
      </c>
      <c r="W88" s="228"/>
      <c r="X88" s="228" t="s">
        <v>152</v>
      </c>
      <c r="Y88" s="228" t="s">
        <v>153</v>
      </c>
      <c r="Z88" s="217"/>
      <c r="AA88" s="217"/>
      <c r="AB88" s="217"/>
      <c r="AC88" s="217"/>
      <c r="AD88" s="217"/>
      <c r="AE88" s="217"/>
      <c r="AF88" s="217"/>
      <c r="AG88" s="217" t="s">
        <v>154</v>
      </c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outlineLevel="1" x14ac:dyDescent="0.2">
      <c r="A89" s="238">
        <v>40</v>
      </c>
      <c r="B89" s="239" t="s">
        <v>271</v>
      </c>
      <c r="C89" s="259" t="s">
        <v>272</v>
      </c>
      <c r="D89" s="240" t="s">
        <v>250</v>
      </c>
      <c r="E89" s="241">
        <v>1</v>
      </c>
      <c r="F89" s="242"/>
      <c r="G89" s="243">
        <f>ROUND(E89*F89,2)</f>
        <v>0</v>
      </c>
      <c r="H89" s="242"/>
      <c r="I89" s="243">
        <f>ROUND(E89*H89,2)</f>
        <v>0</v>
      </c>
      <c r="J89" s="242"/>
      <c r="K89" s="243">
        <f>ROUND(E89*J89,2)</f>
        <v>0</v>
      </c>
      <c r="L89" s="243">
        <v>12</v>
      </c>
      <c r="M89" s="243">
        <f>G89*(1+L89/100)</f>
        <v>0</v>
      </c>
      <c r="N89" s="241">
        <v>1.41E-3</v>
      </c>
      <c r="O89" s="241">
        <f>ROUND(E89*N89,2)</f>
        <v>0</v>
      </c>
      <c r="P89" s="241">
        <v>0</v>
      </c>
      <c r="Q89" s="241">
        <f>ROUND(E89*P89,2)</f>
        <v>0</v>
      </c>
      <c r="R89" s="243" t="s">
        <v>226</v>
      </c>
      <c r="S89" s="243" t="s">
        <v>151</v>
      </c>
      <c r="T89" s="244" t="s">
        <v>151</v>
      </c>
      <c r="U89" s="228">
        <v>1.575</v>
      </c>
      <c r="V89" s="228">
        <f>ROUND(E89*U89,2)</f>
        <v>1.58</v>
      </c>
      <c r="W89" s="228"/>
      <c r="X89" s="228" t="s">
        <v>152</v>
      </c>
      <c r="Y89" s="228" t="s">
        <v>153</v>
      </c>
      <c r="Z89" s="217"/>
      <c r="AA89" s="217"/>
      <c r="AB89" s="217"/>
      <c r="AC89" s="217"/>
      <c r="AD89" s="217"/>
      <c r="AE89" s="217"/>
      <c r="AF89" s="217"/>
      <c r="AG89" s="217" t="s">
        <v>154</v>
      </c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outlineLevel="2" x14ac:dyDescent="0.2">
      <c r="A90" s="224"/>
      <c r="B90" s="225"/>
      <c r="C90" s="262" t="s">
        <v>273</v>
      </c>
      <c r="D90" s="254"/>
      <c r="E90" s="254"/>
      <c r="F90" s="254"/>
      <c r="G90" s="254"/>
      <c r="H90" s="228"/>
      <c r="I90" s="228"/>
      <c r="J90" s="228"/>
      <c r="K90" s="228"/>
      <c r="L90" s="228"/>
      <c r="M90" s="228"/>
      <c r="N90" s="227"/>
      <c r="O90" s="227"/>
      <c r="P90" s="227"/>
      <c r="Q90" s="227"/>
      <c r="R90" s="228"/>
      <c r="S90" s="228"/>
      <c r="T90" s="228"/>
      <c r="U90" s="228"/>
      <c r="V90" s="228"/>
      <c r="W90" s="228"/>
      <c r="X90" s="228"/>
      <c r="Y90" s="228"/>
      <c r="Z90" s="217"/>
      <c r="AA90" s="217"/>
      <c r="AB90" s="217"/>
      <c r="AC90" s="217"/>
      <c r="AD90" s="217"/>
      <c r="AE90" s="217"/>
      <c r="AF90" s="217"/>
      <c r="AG90" s="217" t="s">
        <v>178</v>
      </c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outlineLevel="1" x14ac:dyDescent="0.2">
      <c r="A91" s="246">
        <v>41</v>
      </c>
      <c r="B91" s="247" t="s">
        <v>274</v>
      </c>
      <c r="C91" s="261" t="s">
        <v>275</v>
      </c>
      <c r="D91" s="248" t="s">
        <v>250</v>
      </c>
      <c r="E91" s="249">
        <v>1</v>
      </c>
      <c r="F91" s="250"/>
      <c r="G91" s="251">
        <f>ROUND(E91*F91,2)</f>
        <v>0</v>
      </c>
      <c r="H91" s="250"/>
      <c r="I91" s="251">
        <f>ROUND(E91*H91,2)</f>
        <v>0</v>
      </c>
      <c r="J91" s="250"/>
      <c r="K91" s="251">
        <f>ROUND(E91*J91,2)</f>
        <v>0</v>
      </c>
      <c r="L91" s="251">
        <v>12</v>
      </c>
      <c r="M91" s="251">
        <f>G91*(1+L91/100)</f>
        <v>0</v>
      </c>
      <c r="N91" s="249">
        <v>0</v>
      </c>
      <c r="O91" s="249">
        <f>ROUND(E91*N91,2)</f>
        <v>0</v>
      </c>
      <c r="P91" s="249">
        <v>3.2899999999999999E-2</v>
      </c>
      <c r="Q91" s="249">
        <f>ROUND(E91*P91,2)</f>
        <v>0.03</v>
      </c>
      <c r="R91" s="251" t="s">
        <v>226</v>
      </c>
      <c r="S91" s="251" t="s">
        <v>151</v>
      </c>
      <c r="T91" s="252" t="s">
        <v>151</v>
      </c>
      <c r="U91" s="228">
        <v>0.432</v>
      </c>
      <c r="V91" s="228">
        <f>ROUND(E91*U91,2)</f>
        <v>0.43</v>
      </c>
      <c r="W91" s="228"/>
      <c r="X91" s="228" t="s">
        <v>152</v>
      </c>
      <c r="Y91" s="228" t="s">
        <v>153</v>
      </c>
      <c r="Z91" s="217"/>
      <c r="AA91" s="217"/>
      <c r="AB91" s="217"/>
      <c r="AC91" s="217"/>
      <c r="AD91" s="217"/>
      <c r="AE91" s="217"/>
      <c r="AF91" s="217"/>
      <c r="AG91" s="217" t="s">
        <v>154</v>
      </c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outlineLevel="1" x14ac:dyDescent="0.2">
      <c r="A92" s="246">
        <v>42</v>
      </c>
      <c r="B92" s="247" t="s">
        <v>276</v>
      </c>
      <c r="C92" s="261" t="s">
        <v>277</v>
      </c>
      <c r="D92" s="248" t="s">
        <v>250</v>
      </c>
      <c r="E92" s="249">
        <v>1</v>
      </c>
      <c r="F92" s="250"/>
      <c r="G92" s="251">
        <f>ROUND(E92*F92,2)</f>
        <v>0</v>
      </c>
      <c r="H92" s="250"/>
      <c r="I92" s="251">
        <f>ROUND(E92*H92,2)</f>
        <v>0</v>
      </c>
      <c r="J92" s="250"/>
      <c r="K92" s="251">
        <f>ROUND(E92*J92,2)</f>
        <v>0</v>
      </c>
      <c r="L92" s="251">
        <v>12</v>
      </c>
      <c r="M92" s="251">
        <f>G92*(1+L92/100)</f>
        <v>0</v>
      </c>
      <c r="N92" s="249">
        <v>4.4999999999999999E-4</v>
      </c>
      <c r="O92" s="249">
        <f>ROUND(E92*N92,2)</f>
        <v>0</v>
      </c>
      <c r="P92" s="249">
        <v>0</v>
      </c>
      <c r="Q92" s="249">
        <f>ROUND(E92*P92,2)</f>
        <v>0</v>
      </c>
      <c r="R92" s="251" t="s">
        <v>226</v>
      </c>
      <c r="S92" s="251" t="s">
        <v>151</v>
      </c>
      <c r="T92" s="252" t="s">
        <v>151</v>
      </c>
      <c r="U92" s="228">
        <v>5</v>
      </c>
      <c r="V92" s="228">
        <f>ROUND(E92*U92,2)</f>
        <v>5</v>
      </c>
      <c r="W92" s="228"/>
      <c r="X92" s="228" t="s">
        <v>152</v>
      </c>
      <c r="Y92" s="228" t="s">
        <v>153</v>
      </c>
      <c r="Z92" s="217"/>
      <c r="AA92" s="217"/>
      <c r="AB92" s="217"/>
      <c r="AC92" s="217"/>
      <c r="AD92" s="217"/>
      <c r="AE92" s="217"/>
      <c r="AF92" s="217"/>
      <c r="AG92" s="217" t="s">
        <v>154</v>
      </c>
      <c r="AH92" s="217"/>
      <c r="AI92" s="217"/>
      <c r="AJ92" s="217"/>
      <c r="AK92" s="217"/>
      <c r="AL92" s="217"/>
      <c r="AM92" s="217"/>
      <c r="AN92" s="217"/>
      <c r="AO92" s="217"/>
      <c r="AP92" s="217"/>
      <c r="AQ92" s="217"/>
      <c r="AR92" s="217"/>
      <c r="AS92" s="217"/>
      <c r="AT92" s="217"/>
      <c r="AU92" s="217"/>
      <c r="AV92" s="217"/>
      <c r="AW92" s="217"/>
      <c r="AX92" s="217"/>
      <c r="AY92" s="217"/>
      <c r="AZ92" s="217"/>
      <c r="BA92" s="217"/>
      <c r="BB92" s="217"/>
      <c r="BC92" s="217"/>
      <c r="BD92" s="217"/>
      <c r="BE92" s="217"/>
      <c r="BF92" s="217"/>
      <c r="BG92" s="217"/>
      <c r="BH92" s="217"/>
    </row>
    <row r="93" spans="1:60" outlineLevel="1" x14ac:dyDescent="0.2">
      <c r="A93" s="246">
        <v>43</v>
      </c>
      <c r="B93" s="247" t="s">
        <v>278</v>
      </c>
      <c r="C93" s="261" t="s">
        <v>279</v>
      </c>
      <c r="D93" s="248" t="s">
        <v>250</v>
      </c>
      <c r="E93" s="249">
        <v>1</v>
      </c>
      <c r="F93" s="250"/>
      <c r="G93" s="251">
        <f>ROUND(E93*F93,2)</f>
        <v>0</v>
      </c>
      <c r="H93" s="250"/>
      <c r="I93" s="251">
        <f>ROUND(E93*H93,2)</f>
        <v>0</v>
      </c>
      <c r="J93" s="250"/>
      <c r="K93" s="251">
        <f>ROUND(E93*J93,2)</f>
        <v>0</v>
      </c>
      <c r="L93" s="251">
        <v>12</v>
      </c>
      <c r="M93" s="251">
        <f>G93*(1+L93/100)</f>
        <v>0</v>
      </c>
      <c r="N93" s="249">
        <v>6.2E-4</v>
      </c>
      <c r="O93" s="249">
        <f>ROUND(E93*N93,2)</f>
        <v>0</v>
      </c>
      <c r="P93" s="249">
        <v>0</v>
      </c>
      <c r="Q93" s="249">
        <f>ROUND(E93*P93,2)</f>
        <v>0</v>
      </c>
      <c r="R93" s="251" t="s">
        <v>226</v>
      </c>
      <c r="S93" s="251" t="s">
        <v>151</v>
      </c>
      <c r="T93" s="252" t="s">
        <v>151</v>
      </c>
      <c r="U93" s="228">
        <v>2.6</v>
      </c>
      <c r="V93" s="228">
        <f>ROUND(E93*U93,2)</f>
        <v>2.6</v>
      </c>
      <c r="W93" s="228"/>
      <c r="X93" s="228" t="s">
        <v>152</v>
      </c>
      <c r="Y93" s="228" t="s">
        <v>153</v>
      </c>
      <c r="Z93" s="217"/>
      <c r="AA93" s="217"/>
      <c r="AB93" s="217"/>
      <c r="AC93" s="217"/>
      <c r="AD93" s="217"/>
      <c r="AE93" s="217"/>
      <c r="AF93" s="217"/>
      <c r="AG93" s="217" t="s">
        <v>154</v>
      </c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outlineLevel="1" x14ac:dyDescent="0.2">
      <c r="A94" s="246">
        <v>44</v>
      </c>
      <c r="B94" s="247" t="s">
        <v>280</v>
      </c>
      <c r="C94" s="261" t="s">
        <v>281</v>
      </c>
      <c r="D94" s="248" t="s">
        <v>250</v>
      </c>
      <c r="E94" s="249">
        <v>3</v>
      </c>
      <c r="F94" s="250"/>
      <c r="G94" s="251">
        <f>ROUND(E94*F94,2)</f>
        <v>0</v>
      </c>
      <c r="H94" s="250"/>
      <c r="I94" s="251">
        <f>ROUND(E94*H94,2)</f>
        <v>0</v>
      </c>
      <c r="J94" s="250"/>
      <c r="K94" s="251">
        <f>ROUND(E94*J94,2)</f>
        <v>0</v>
      </c>
      <c r="L94" s="251">
        <v>12</v>
      </c>
      <c r="M94" s="251">
        <f>G94*(1+L94/100)</f>
        <v>0</v>
      </c>
      <c r="N94" s="249">
        <v>0</v>
      </c>
      <c r="O94" s="249">
        <f>ROUND(E94*N94,2)</f>
        <v>0</v>
      </c>
      <c r="P94" s="249">
        <v>1.56E-3</v>
      </c>
      <c r="Q94" s="249">
        <f>ROUND(E94*P94,2)</f>
        <v>0</v>
      </c>
      <c r="R94" s="251" t="s">
        <v>226</v>
      </c>
      <c r="S94" s="251" t="s">
        <v>151</v>
      </c>
      <c r="T94" s="252" t="s">
        <v>151</v>
      </c>
      <c r="U94" s="228">
        <v>0.217</v>
      </c>
      <c r="V94" s="228">
        <f>ROUND(E94*U94,2)</f>
        <v>0.65</v>
      </c>
      <c r="W94" s="228"/>
      <c r="X94" s="228" t="s">
        <v>152</v>
      </c>
      <c r="Y94" s="228" t="s">
        <v>153</v>
      </c>
      <c r="Z94" s="217"/>
      <c r="AA94" s="217"/>
      <c r="AB94" s="217"/>
      <c r="AC94" s="217"/>
      <c r="AD94" s="217"/>
      <c r="AE94" s="217"/>
      <c r="AF94" s="217"/>
      <c r="AG94" s="217" t="s">
        <v>154</v>
      </c>
      <c r="AH94" s="217"/>
      <c r="AI94" s="217"/>
      <c r="AJ94" s="217"/>
      <c r="AK94" s="217"/>
      <c r="AL94" s="217"/>
      <c r="AM94" s="217"/>
      <c r="AN94" s="217"/>
      <c r="AO94" s="217"/>
      <c r="AP94" s="217"/>
      <c r="AQ94" s="217"/>
      <c r="AR94" s="217"/>
      <c r="AS94" s="217"/>
      <c r="AT94" s="217"/>
      <c r="AU94" s="217"/>
      <c r="AV94" s="217"/>
      <c r="AW94" s="217"/>
      <c r="AX94" s="217"/>
      <c r="AY94" s="217"/>
      <c r="AZ94" s="217"/>
      <c r="BA94" s="217"/>
      <c r="BB94" s="217"/>
      <c r="BC94" s="217"/>
      <c r="BD94" s="217"/>
      <c r="BE94" s="217"/>
      <c r="BF94" s="217"/>
      <c r="BG94" s="217"/>
      <c r="BH94" s="217"/>
    </row>
    <row r="95" spans="1:60" outlineLevel="1" x14ac:dyDescent="0.2">
      <c r="A95" s="246">
        <v>45</v>
      </c>
      <c r="B95" s="247" t="s">
        <v>282</v>
      </c>
      <c r="C95" s="261" t="s">
        <v>283</v>
      </c>
      <c r="D95" s="248" t="s">
        <v>192</v>
      </c>
      <c r="E95" s="249">
        <v>2</v>
      </c>
      <c r="F95" s="250"/>
      <c r="G95" s="251">
        <f>ROUND(E95*F95,2)</f>
        <v>0</v>
      </c>
      <c r="H95" s="250"/>
      <c r="I95" s="251">
        <f>ROUND(E95*H95,2)</f>
        <v>0</v>
      </c>
      <c r="J95" s="250"/>
      <c r="K95" s="251">
        <f>ROUND(E95*J95,2)</f>
        <v>0</v>
      </c>
      <c r="L95" s="251">
        <v>12</v>
      </c>
      <c r="M95" s="251">
        <f>G95*(1+L95/100)</f>
        <v>0</v>
      </c>
      <c r="N95" s="249">
        <v>4.0000000000000003E-5</v>
      </c>
      <c r="O95" s="249">
        <f>ROUND(E95*N95,2)</f>
        <v>0</v>
      </c>
      <c r="P95" s="249">
        <v>0</v>
      </c>
      <c r="Q95" s="249">
        <f>ROUND(E95*P95,2)</f>
        <v>0</v>
      </c>
      <c r="R95" s="251" t="s">
        <v>226</v>
      </c>
      <c r="S95" s="251" t="s">
        <v>151</v>
      </c>
      <c r="T95" s="252" t="s">
        <v>151</v>
      </c>
      <c r="U95" s="228">
        <v>0.44500000000000001</v>
      </c>
      <c r="V95" s="228">
        <f>ROUND(E95*U95,2)</f>
        <v>0.89</v>
      </c>
      <c r="W95" s="228"/>
      <c r="X95" s="228" t="s">
        <v>152</v>
      </c>
      <c r="Y95" s="228" t="s">
        <v>153</v>
      </c>
      <c r="Z95" s="217"/>
      <c r="AA95" s="217"/>
      <c r="AB95" s="217"/>
      <c r="AC95" s="217"/>
      <c r="AD95" s="217"/>
      <c r="AE95" s="217"/>
      <c r="AF95" s="217"/>
      <c r="AG95" s="217" t="s">
        <v>154</v>
      </c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outlineLevel="1" x14ac:dyDescent="0.2">
      <c r="A96" s="246">
        <v>46</v>
      </c>
      <c r="B96" s="247" t="s">
        <v>284</v>
      </c>
      <c r="C96" s="261" t="s">
        <v>285</v>
      </c>
      <c r="D96" s="248" t="s">
        <v>192</v>
      </c>
      <c r="E96" s="249">
        <v>1</v>
      </c>
      <c r="F96" s="250"/>
      <c r="G96" s="251">
        <f>ROUND(E96*F96,2)</f>
        <v>0</v>
      </c>
      <c r="H96" s="250"/>
      <c r="I96" s="251">
        <f>ROUND(E96*H96,2)</f>
        <v>0</v>
      </c>
      <c r="J96" s="250"/>
      <c r="K96" s="251">
        <f>ROUND(E96*J96,2)</f>
        <v>0</v>
      </c>
      <c r="L96" s="251">
        <v>12</v>
      </c>
      <c r="M96" s="251">
        <f>G96*(1+L96/100)</f>
        <v>0</v>
      </c>
      <c r="N96" s="249">
        <v>1.2999999999999999E-4</v>
      </c>
      <c r="O96" s="249">
        <f>ROUND(E96*N96,2)</f>
        <v>0</v>
      </c>
      <c r="P96" s="249">
        <v>0</v>
      </c>
      <c r="Q96" s="249">
        <f>ROUND(E96*P96,2)</f>
        <v>0</v>
      </c>
      <c r="R96" s="251" t="s">
        <v>226</v>
      </c>
      <c r="S96" s="251" t="s">
        <v>151</v>
      </c>
      <c r="T96" s="252" t="s">
        <v>151</v>
      </c>
      <c r="U96" s="228">
        <v>0.624</v>
      </c>
      <c r="V96" s="228">
        <f>ROUND(E96*U96,2)</f>
        <v>0.62</v>
      </c>
      <c r="W96" s="228"/>
      <c r="X96" s="228" t="s">
        <v>152</v>
      </c>
      <c r="Y96" s="228" t="s">
        <v>153</v>
      </c>
      <c r="Z96" s="217"/>
      <c r="AA96" s="217"/>
      <c r="AB96" s="217"/>
      <c r="AC96" s="217"/>
      <c r="AD96" s="217"/>
      <c r="AE96" s="217"/>
      <c r="AF96" s="217"/>
      <c r="AG96" s="217" t="s">
        <v>154</v>
      </c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outlineLevel="1" x14ac:dyDescent="0.2">
      <c r="A97" s="246">
        <v>47</v>
      </c>
      <c r="B97" s="247" t="s">
        <v>286</v>
      </c>
      <c r="C97" s="261" t="s">
        <v>287</v>
      </c>
      <c r="D97" s="248" t="s">
        <v>192</v>
      </c>
      <c r="E97" s="249">
        <v>3</v>
      </c>
      <c r="F97" s="250"/>
      <c r="G97" s="251">
        <f>ROUND(E97*F97,2)</f>
        <v>0</v>
      </c>
      <c r="H97" s="250"/>
      <c r="I97" s="251">
        <f>ROUND(E97*H97,2)</f>
        <v>0</v>
      </c>
      <c r="J97" s="250"/>
      <c r="K97" s="251">
        <f>ROUND(E97*J97,2)</f>
        <v>0</v>
      </c>
      <c r="L97" s="251">
        <v>12</v>
      </c>
      <c r="M97" s="251">
        <f>G97*(1+L97/100)</f>
        <v>0</v>
      </c>
      <c r="N97" s="249">
        <v>0</v>
      </c>
      <c r="O97" s="249">
        <f>ROUND(E97*N97,2)</f>
        <v>0</v>
      </c>
      <c r="P97" s="249">
        <v>8.4999999999999995E-4</v>
      </c>
      <c r="Q97" s="249">
        <f>ROUND(E97*P97,2)</f>
        <v>0</v>
      </c>
      <c r="R97" s="251" t="s">
        <v>226</v>
      </c>
      <c r="S97" s="251" t="s">
        <v>151</v>
      </c>
      <c r="T97" s="252" t="s">
        <v>151</v>
      </c>
      <c r="U97" s="228">
        <v>3.7999999999999999E-2</v>
      </c>
      <c r="V97" s="228">
        <f>ROUND(E97*U97,2)</f>
        <v>0.11</v>
      </c>
      <c r="W97" s="228"/>
      <c r="X97" s="228" t="s">
        <v>152</v>
      </c>
      <c r="Y97" s="228" t="s">
        <v>153</v>
      </c>
      <c r="Z97" s="217"/>
      <c r="AA97" s="217"/>
      <c r="AB97" s="217"/>
      <c r="AC97" s="217"/>
      <c r="AD97" s="217"/>
      <c r="AE97" s="217"/>
      <c r="AF97" s="217"/>
      <c r="AG97" s="217" t="s">
        <v>154</v>
      </c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outlineLevel="1" x14ac:dyDescent="0.2">
      <c r="A98" s="246">
        <v>48</v>
      </c>
      <c r="B98" s="247" t="s">
        <v>288</v>
      </c>
      <c r="C98" s="261" t="s">
        <v>289</v>
      </c>
      <c r="D98" s="248" t="s">
        <v>192</v>
      </c>
      <c r="E98" s="249">
        <v>1</v>
      </c>
      <c r="F98" s="250"/>
      <c r="G98" s="251">
        <f>ROUND(E98*F98,2)</f>
        <v>0</v>
      </c>
      <c r="H98" s="250"/>
      <c r="I98" s="251">
        <f>ROUND(E98*H98,2)</f>
        <v>0</v>
      </c>
      <c r="J98" s="250"/>
      <c r="K98" s="251">
        <f>ROUND(E98*J98,2)</f>
        <v>0</v>
      </c>
      <c r="L98" s="251">
        <v>12</v>
      </c>
      <c r="M98" s="251">
        <f>G98*(1+L98/100)</f>
        <v>0</v>
      </c>
      <c r="N98" s="249">
        <v>1E-4</v>
      </c>
      <c r="O98" s="249">
        <f>ROUND(E98*N98,2)</f>
        <v>0</v>
      </c>
      <c r="P98" s="249">
        <v>0</v>
      </c>
      <c r="Q98" s="249">
        <f>ROUND(E98*P98,2)</f>
        <v>0</v>
      </c>
      <c r="R98" s="251" t="s">
        <v>226</v>
      </c>
      <c r="S98" s="251" t="s">
        <v>151</v>
      </c>
      <c r="T98" s="252" t="s">
        <v>151</v>
      </c>
      <c r="U98" s="228">
        <v>0.246</v>
      </c>
      <c r="V98" s="228">
        <f>ROUND(E98*U98,2)</f>
        <v>0.25</v>
      </c>
      <c r="W98" s="228"/>
      <c r="X98" s="228" t="s">
        <v>152</v>
      </c>
      <c r="Y98" s="228" t="s">
        <v>153</v>
      </c>
      <c r="Z98" s="217"/>
      <c r="AA98" s="217"/>
      <c r="AB98" s="217"/>
      <c r="AC98" s="217"/>
      <c r="AD98" s="217"/>
      <c r="AE98" s="217"/>
      <c r="AF98" s="217"/>
      <c r="AG98" s="217" t="s">
        <v>154</v>
      </c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217"/>
      <c r="BE98" s="217"/>
      <c r="BF98" s="217"/>
      <c r="BG98" s="217"/>
      <c r="BH98" s="217"/>
    </row>
    <row r="99" spans="1:60" outlineLevel="1" x14ac:dyDescent="0.2">
      <c r="A99" s="246">
        <v>49</v>
      </c>
      <c r="B99" s="247" t="s">
        <v>290</v>
      </c>
      <c r="C99" s="261" t="s">
        <v>291</v>
      </c>
      <c r="D99" s="248" t="s">
        <v>192</v>
      </c>
      <c r="E99" s="249">
        <v>1</v>
      </c>
      <c r="F99" s="250"/>
      <c r="G99" s="251">
        <f>ROUND(E99*F99,2)</f>
        <v>0</v>
      </c>
      <c r="H99" s="250"/>
      <c r="I99" s="251">
        <f>ROUND(E99*H99,2)</f>
        <v>0</v>
      </c>
      <c r="J99" s="250"/>
      <c r="K99" s="251">
        <f>ROUND(E99*J99,2)</f>
        <v>0</v>
      </c>
      <c r="L99" s="251">
        <v>12</v>
      </c>
      <c r="M99" s="251">
        <f>G99*(1+L99/100)</f>
        <v>0</v>
      </c>
      <c r="N99" s="249">
        <v>8.0000000000000004E-4</v>
      </c>
      <c r="O99" s="249">
        <f>ROUND(E99*N99,2)</f>
        <v>0</v>
      </c>
      <c r="P99" s="249">
        <v>0</v>
      </c>
      <c r="Q99" s="249">
        <f>ROUND(E99*P99,2)</f>
        <v>0</v>
      </c>
      <c r="R99" s="251" t="s">
        <v>226</v>
      </c>
      <c r="S99" s="251" t="s">
        <v>151</v>
      </c>
      <c r="T99" s="252" t="s">
        <v>151</v>
      </c>
      <c r="U99" s="228">
        <v>0.37</v>
      </c>
      <c r="V99" s="228">
        <f>ROUND(E99*U99,2)</f>
        <v>0.37</v>
      </c>
      <c r="W99" s="228"/>
      <c r="X99" s="228" t="s">
        <v>152</v>
      </c>
      <c r="Y99" s="228" t="s">
        <v>153</v>
      </c>
      <c r="Z99" s="217"/>
      <c r="AA99" s="217"/>
      <c r="AB99" s="217"/>
      <c r="AC99" s="217"/>
      <c r="AD99" s="217"/>
      <c r="AE99" s="217"/>
      <c r="AF99" s="217"/>
      <c r="AG99" s="217" t="s">
        <v>154</v>
      </c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17"/>
      <c r="BB99" s="217"/>
      <c r="BC99" s="217"/>
      <c r="BD99" s="217"/>
      <c r="BE99" s="217"/>
      <c r="BF99" s="217"/>
      <c r="BG99" s="217"/>
      <c r="BH99" s="217"/>
    </row>
    <row r="100" spans="1:60" ht="22.5" outlineLevel="1" x14ac:dyDescent="0.2">
      <c r="A100" s="246">
        <v>50</v>
      </c>
      <c r="B100" s="247" t="s">
        <v>292</v>
      </c>
      <c r="C100" s="261" t="s">
        <v>293</v>
      </c>
      <c r="D100" s="248" t="s">
        <v>192</v>
      </c>
      <c r="E100" s="249">
        <v>9</v>
      </c>
      <c r="F100" s="250"/>
      <c r="G100" s="251">
        <f>ROUND(E100*F100,2)</f>
        <v>0</v>
      </c>
      <c r="H100" s="250"/>
      <c r="I100" s="251">
        <f>ROUND(E100*H100,2)</f>
        <v>0</v>
      </c>
      <c r="J100" s="250"/>
      <c r="K100" s="251">
        <f>ROUND(E100*J100,2)</f>
        <v>0</v>
      </c>
      <c r="L100" s="251">
        <v>12</v>
      </c>
      <c r="M100" s="251">
        <f>G100*(1+L100/100)</f>
        <v>0</v>
      </c>
      <c r="N100" s="249">
        <v>2.0000000000000001E-4</v>
      </c>
      <c r="O100" s="249">
        <f>ROUND(E100*N100,2)</f>
        <v>0</v>
      </c>
      <c r="P100" s="249">
        <v>0</v>
      </c>
      <c r="Q100" s="249">
        <f>ROUND(E100*P100,2)</f>
        <v>0</v>
      </c>
      <c r="R100" s="251" t="s">
        <v>159</v>
      </c>
      <c r="S100" s="251" t="s">
        <v>151</v>
      </c>
      <c r="T100" s="252" t="s">
        <v>151</v>
      </c>
      <c r="U100" s="228">
        <v>0</v>
      </c>
      <c r="V100" s="228">
        <f>ROUND(E100*U100,2)</f>
        <v>0</v>
      </c>
      <c r="W100" s="228"/>
      <c r="X100" s="228" t="s">
        <v>160</v>
      </c>
      <c r="Y100" s="228" t="s">
        <v>153</v>
      </c>
      <c r="Z100" s="217"/>
      <c r="AA100" s="217"/>
      <c r="AB100" s="217"/>
      <c r="AC100" s="217"/>
      <c r="AD100" s="217"/>
      <c r="AE100" s="217"/>
      <c r="AF100" s="217"/>
      <c r="AG100" s="217" t="s">
        <v>161</v>
      </c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ht="22.5" outlineLevel="1" x14ac:dyDescent="0.2">
      <c r="A101" s="246">
        <v>51</v>
      </c>
      <c r="B101" s="247" t="s">
        <v>294</v>
      </c>
      <c r="C101" s="261" t="s">
        <v>295</v>
      </c>
      <c r="D101" s="248" t="s">
        <v>192</v>
      </c>
      <c r="E101" s="249">
        <v>1</v>
      </c>
      <c r="F101" s="250"/>
      <c r="G101" s="251">
        <f>ROUND(E101*F101,2)</f>
        <v>0</v>
      </c>
      <c r="H101" s="250"/>
      <c r="I101" s="251">
        <f>ROUND(E101*H101,2)</f>
        <v>0</v>
      </c>
      <c r="J101" s="250"/>
      <c r="K101" s="251">
        <f>ROUND(E101*J101,2)</f>
        <v>0</v>
      </c>
      <c r="L101" s="251">
        <v>12</v>
      </c>
      <c r="M101" s="251">
        <f>G101*(1+L101/100)</f>
        <v>0</v>
      </c>
      <c r="N101" s="249">
        <v>0</v>
      </c>
      <c r="O101" s="249">
        <f>ROUND(E101*N101,2)</f>
        <v>0</v>
      </c>
      <c r="P101" s="249">
        <v>0</v>
      </c>
      <c r="Q101" s="249">
        <f>ROUND(E101*P101,2)</f>
        <v>0</v>
      </c>
      <c r="R101" s="251" t="s">
        <v>159</v>
      </c>
      <c r="S101" s="251" t="s">
        <v>296</v>
      </c>
      <c r="T101" s="252" t="s">
        <v>296</v>
      </c>
      <c r="U101" s="228">
        <v>0</v>
      </c>
      <c r="V101" s="228">
        <f>ROUND(E101*U101,2)</f>
        <v>0</v>
      </c>
      <c r="W101" s="228"/>
      <c r="X101" s="228" t="s">
        <v>160</v>
      </c>
      <c r="Y101" s="228" t="s">
        <v>153</v>
      </c>
      <c r="Z101" s="217"/>
      <c r="AA101" s="217"/>
      <c r="AB101" s="217"/>
      <c r="AC101" s="217"/>
      <c r="AD101" s="217"/>
      <c r="AE101" s="217"/>
      <c r="AF101" s="217"/>
      <c r="AG101" s="217" t="s">
        <v>161</v>
      </c>
      <c r="AH101" s="217"/>
      <c r="AI101" s="217"/>
      <c r="AJ101" s="217"/>
      <c r="AK101" s="217"/>
      <c r="AL101" s="217"/>
      <c r="AM101" s="217"/>
      <c r="AN101" s="217"/>
      <c r="AO101" s="217"/>
      <c r="AP101" s="217"/>
      <c r="AQ101" s="217"/>
      <c r="AR101" s="217"/>
      <c r="AS101" s="217"/>
      <c r="AT101" s="217"/>
      <c r="AU101" s="217"/>
      <c r="AV101" s="217"/>
      <c r="AW101" s="217"/>
      <c r="AX101" s="217"/>
      <c r="AY101" s="217"/>
      <c r="AZ101" s="217"/>
      <c r="BA101" s="217"/>
      <c r="BB101" s="217"/>
      <c r="BC101" s="217"/>
      <c r="BD101" s="217"/>
      <c r="BE101" s="217"/>
      <c r="BF101" s="217"/>
      <c r="BG101" s="217"/>
      <c r="BH101" s="217"/>
    </row>
    <row r="102" spans="1:60" ht="22.5" outlineLevel="1" x14ac:dyDescent="0.2">
      <c r="A102" s="246">
        <v>52</v>
      </c>
      <c r="B102" s="247" t="s">
        <v>297</v>
      </c>
      <c r="C102" s="261" t="s">
        <v>298</v>
      </c>
      <c r="D102" s="248" t="s">
        <v>192</v>
      </c>
      <c r="E102" s="249">
        <v>1</v>
      </c>
      <c r="F102" s="250"/>
      <c r="G102" s="251">
        <f>ROUND(E102*F102,2)</f>
        <v>0</v>
      </c>
      <c r="H102" s="250"/>
      <c r="I102" s="251">
        <f>ROUND(E102*H102,2)</f>
        <v>0</v>
      </c>
      <c r="J102" s="250"/>
      <c r="K102" s="251">
        <f>ROUND(E102*J102,2)</f>
        <v>0</v>
      </c>
      <c r="L102" s="251">
        <v>12</v>
      </c>
      <c r="M102" s="251">
        <f>G102*(1+L102/100)</f>
        <v>0</v>
      </c>
      <c r="N102" s="249">
        <v>1.2999999999999999E-3</v>
      </c>
      <c r="O102" s="249">
        <f>ROUND(E102*N102,2)</f>
        <v>0</v>
      </c>
      <c r="P102" s="249">
        <v>0</v>
      </c>
      <c r="Q102" s="249">
        <f>ROUND(E102*P102,2)</f>
        <v>0</v>
      </c>
      <c r="R102" s="251" t="s">
        <v>159</v>
      </c>
      <c r="S102" s="251" t="s">
        <v>151</v>
      </c>
      <c r="T102" s="252" t="s">
        <v>151</v>
      </c>
      <c r="U102" s="228">
        <v>0</v>
      </c>
      <c r="V102" s="228">
        <f>ROUND(E102*U102,2)</f>
        <v>0</v>
      </c>
      <c r="W102" s="228"/>
      <c r="X102" s="228" t="s">
        <v>160</v>
      </c>
      <c r="Y102" s="228" t="s">
        <v>153</v>
      </c>
      <c r="Z102" s="217"/>
      <c r="AA102" s="217"/>
      <c r="AB102" s="217"/>
      <c r="AC102" s="217"/>
      <c r="AD102" s="217"/>
      <c r="AE102" s="217"/>
      <c r="AF102" s="217"/>
      <c r="AG102" s="217" t="s">
        <v>161</v>
      </c>
      <c r="AH102" s="217"/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17"/>
      <c r="BB102" s="217"/>
      <c r="BC102" s="217"/>
      <c r="BD102" s="217"/>
      <c r="BE102" s="217"/>
      <c r="BF102" s="217"/>
      <c r="BG102" s="217"/>
      <c r="BH102" s="217"/>
    </row>
    <row r="103" spans="1:60" outlineLevel="1" x14ac:dyDescent="0.2">
      <c r="A103" s="246">
        <v>53</v>
      </c>
      <c r="B103" s="247" t="s">
        <v>299</v>
      </c>
      <c r="C103" s="261" t="s">
        <v>300</v>
      </c>
      <c r="D103" s="248" t="s">
        <v>192</v>
      </c>
      <c r="E103" s="249">
        <v>1</v>
      </c>
      <c r="F103" s="250"/>
      <c r="G103" s="251">
        <f>ROUND(E103*F103,2)</f>
        <v>0</v>
      </c>
      <c r="H103" s="250"/>
      <c r="I103" s="251">
        <f>ROUND(E103*H103,2)</f>
        <v>0</v>
      </c>
      <c r="J103" s="250"/>
      <c r="K103" s="251">
        <f>ROUND(E103*J103,2)</f>
        <v>0</v>
      </c>
      <c r="L103" s="251">
        <v>12</v>
      </c>
      <c r="M103" s="251">
        <f>G103*(1+L103/100)</f>
        <v>0</v>
      </c>
      <c r="N103" s="249">
        <v>3.1E-4</v>
      </c>
      <c r="O103" s="249">
        <f>ROUND(E103*N103,2)</f>
        <v>0</v>
      </c>
      <c r="P103" s="249">
        <v>0</v>
      </c>
      <c r="Q103" s="249">
        <f>ROUND(E103*P103,2)</f>
        <v>0</v>
      </c>
      <c r="R103" s="251" t="s">
        <v>159</v>
      </c>
      <c r="S103" s="251" t="s">
        <v>151</v>
      </c>
      <c r="T103" s="252" t="s">
        <v>151</v>
      </c>
      <c r="U103" s="228">
        <v>0</v>
      </c>
      <c r="V103" s="228">
        <f>ROUND(E103*U103,2)</f>
        <v>0</v>
      </c>
      <c r="W103" s="228"/>
      <c r="X103" s="228" t="s">
        <v>160</v>
      </c>
      <c r="Y103" s="228" t="s">
        <v>153</v>
      </c>
      <c r="Z103" s="217"/>
      <c r="AA103" s="217"/>
      <c r="AB103" s="217"/>
      <c r="AC103" s="217"/>
      <c r="AD103" s="217"/>
      <c r="AE103" s="217"/>
      <c r="AF103" s="217"/>
      <c r="AG103" s="217" t="s">
        <v>161</v>
      </c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outlineLevel="1" x14ac:dyDescent="0.2">
      <c r="A104" s="246">
        <v>54</v>
      </c>
      <c r="B104" s="247" t="s">
        <v>301</v>
      </c>
      <c r="C104" s="261" t="s">
        <v>300</v>
      </c>
      <c r="D104" s="248" t="s">
        <v>192</v>
      </c>
      <c r="E104" s="249">
        <v>1</v>
      </c>
      <c r="F104" s="250"/>
      <c r="G104" s="251">
        <f>ROUND(E104*F104,2)</f>
        <v>0</v>
      </c>
      <c r="H104" s="250"/>
      <c r="I104" s="251">
        <f>ROUND(E104*H104,2)</f>
        <v>0</v>
      </c>
      <c r="J104" s="250"/>
      <c r="K104" s="251">
        <f>ROUND(E104*J104,2)</f>
        <v>0</v>
      </c>
      <c r="L104" s="251">
        <v>12</v>
      </c>
      <c r="M104" s="251">
        <f>G104*(1+L104/100)</f>
        <v>0</v>
      </c>
      <c r="N104" s="249">
        <v>3.3E-4</v>
      </c>
      <c r="O104" s="249">
        <f>ROUND(E104*N104,2)</f>
        <v>0</v>
      </c>
      <c r="P104" s="249">
        <v>0</v>
      </c>
      <c r="Q104" s="249">
        <f>ROUND(E104*P104,2)</f>
        <v>0</v>
      </c>
      <c r="R104" s="251" t="s">
        <v>159</v>
      </c>
      <c r="S104" s="251" t="s">
        <v>151</v>
      </c>
      <c r="T104" s="252" t="s">
        <v>151</v>
      </c>
      <c r="U104" s="228">
        <v>0</v>
      </c>
      <c r="V104" s="228">
        <f>ROUND(E104*U104,2)</f>
        <v>0</v>
      </c>
      <c r="W104" s="228"/>
      <c r="X104" s="228" t="s">
        <v>160</v>
      </c>
      <c r="Y104" s="228" t="s">
        <v>153</v>
      </c>
      <c r="Z104" s="217"/>
      <c r="AA104" s="217"/>
      <c r="AB104" s="217"/>
      <c r="AC104" s="217"/>
      <c r="AD104" s="217"/>
      <c r="AE104" s="217"/>
      <c r="AF104" s="217"/>
      <c r="AG104" s="217" t="s">
        <v>161</v>
      </c>
      <c r="AH104" s="217"/>
      <c r="AI104" s="217"/>
      <c r="AJ104" s="217"/>
      <c r="AK104" s="217"/>
      <c r="AL104" s="217"/>
      <c r="AM104" s="217"/>
      <c r="AN104" s="217"/>
      <c r="AO104" s="217"/>
      <c r="AP104" s="217"/>
      <c r="AQ104" s="217"/>
      <c r="AR104" s="217"/>
      <c r="AS104" s="217"/>
      <c r="AT104" s="217"/>
      <c r="AU104" s="217"/>
      <c r="AV104" s="217"/>
      <c r="AW104" s="217"/>
      <c r="AX104" s="217"/>
      <c r="AY104" s="217"/>
      <c r="AZ104" s="217"/>
      <c r="BA104" s="217"/>
      <c r="BB104" s="217"/>
      <c r="BC104" s="217"/>
      <c r="BD104" s="217"/>
      <c r="BE104" s="217"/>
      <c r="BF104" s="217"/>
      <c r="BG104" s="217"/>
      <c r="BH104" s="217"/>
    </row>
    <row r="105" spans="1:60" outlineLevel="1" x14ac:dyDescent="0.2">
      <c r="A105" s="246">
        <v>55</v>
      </c>
      <c r="B105" s="247" t="s">
        <v>302</v>
      </c>
      <c r="C105" s="261" t="s">
        <v>303</v>
      </c>
      <c r="D105" s="248" t="s">
        <v>192</v>
      </c>
      <c r="E105" s="249">
        <v>1</v>
      </c>
      <c r="F105" s="250"/>
      <c r="G105" s="251">
        <f>ROUND(E105*F105,2)</f>
        <v>0</v>
      </c>
      <c r="H105" s="250"/>
      <c r="I105" s="251">
        <f>ROUND(E105*H105,2)</f>
        <v>0</v>
      </c>
      <c r="J105" s="250"/>
      <c r="K105" s="251">
        <f>ROUND(E105*J105,2)</f>
        <v>0</v>
      </c>
      <c r="L105" s="251">
        <v>12</v>
      </c>
      <c r="M105" s="251">
        <f>G105*(1+L105/100)</f>
        <v>0</v>
      </c>
      <c r="N105" s="249">
        <v>1.2999999999999999E-2</v>
      </c>
      <c r="O105" s="249">
        <f>ROUND(E105*N105,2)</f>
        <v>0.01</v>
      </c>
      <c r="P105" s="249">
        <v>0</v>
      </c>
      <c r="Q105" s="249">
        <f>ROUND(E105*P105,2)</f>
        <v>0</v>
      </c>
      <c r="R105" s="251"/>
      <c r="S105" s="251" t="s">
        <v>304</v>
      </c>
      <c r="T105" s="252" t="s">
        <v>305</v>
      </c>
      <c r="U105" s="228">
        <v>0</v>
      </c>
      <c r="V105" s="228">
        <f>ROUND(E105*U105,2)</f>
        <v>0</v>
      </c>
      <c r="W105" s="228"/>
      <c r="X105" s="228" t="s">
        <v>160</v>
      </c>
      <c r="Y105" s="228" t="s">
        <v>153</v>
      </c>
      <c r="Z105" s="217"/>
      <c r="AA105" s="217"/>
      <c r="AB105" s="217"/>
      <c r="AC105" s="217"/>
      <c r="AD105" s="217"/>
      <c r="AE105" s="217"/>
      <c r="AF105" s="217"/>
      <c r="AG105" s="217" t="s">
        <v>161</v>
      </c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7"/>
      <c r="BC105" s="217"/>
      <c r="BD105" s="217"/>
      <c r="BE105" s="217"/>
      <c r="BF105" s="217"/>
      <c r="BG105" s="217"/>
      <c r="BH105" s="217"/>
    </row>
    <row r="106" spans="1:60" outlineLevel="1" x14ac:dyDescent="0.2">
      <c r="A106" s="246">
        <v>56</v>
      </c>
      <c r="B106" s="247" t="s">
        <v>306</v>
      </c>
      <c r="C106" s="261" t="s">
        <v>307</v>
      </c>
      <c r="D106" s="248" t="s">
        <v>192</v>
      </c>
      <c r="E106" s="249">
        <v>1</v>
      </c>
      <c r="F106" s="250"/>
      <c r="G106" s="251">
        <f>ROUND(E106*F106,2)</f>
        <v>0</v>
      </c>
      <c r="H106" s="250"/>
      <c r="I106" s="251">
        <f>ROUND(E106*H106,2)</f>
        <v>0</v>
      </c>
      <c r="J106" s="250"/>
      <c r="K106" s="251">
        <f>ROUND(E106*J106,2)</f>
        <v>0</v>
      </c>
      <c r="L106" s="251">
        <v>12</v>
      </c>
      <c r="M106" s="251">
        <f>G106*(1+L106/100)</f>
        <v>0</v>
      </c>
      <c r="N106" s="249">
        <v>1.0999999999999999E-2</v>
      </c>
      <c r="O106" s="249">
        <f>ROUND(E106*N106,2)</f>
        <v>0.01</v>
      </c>
      <c r="P106" s="249">
        <v>0</v>
      </c>
      <c r="Q106" s="249">
        <f>ROUND(E106*P106,2)</f>
        <v>0</v>
      </c>
      <c r="R106" s="251"/>
      <c r="S106" s="251" t="s">
        <v>304</v>
      </c>
      <c r="T106" s="252" t="s">
        <v>305</v>
      </c>
      <c r="U106" s="228">
        <v>0</v>
      </c>
      <c r="V106" s="228">
        <f>ROUND(E106*U106,2)</f>
        <v>0</v>
      </c>
      <c r="W106" s="228"/>
      <c r="X106" s="228" t="s">
        <v>160</v>
      </c>
      <c r="Y106" s="228" t="s">
        <v>153</v>
      </c>
      <c r="Z106" s="217"/>
      <c r="AA106" s="217"/>
      <c r="AB106" s="217"/>
      <c r="AC106" s="217"/>
      <c r="AD106" s="217"/>
      <c r="AE106" s="217"/>
      <c r="AF106" s="217"/>
      <c r="AG106" s="217" t="s">
        <v>161</v>
      </c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17"/>
      <c r="BB106" s="217"/>
      <c r="BC106" s="217"/>
      <c r="BD106" s="217"/>
      <c r="BE106" s="217"/>
      <c r="BF106" s="217"/>
      <c r="BG106" s="217"/>
      <c r="BH106" s="217"/>
    </row>
    <row r="107" spans="1:60" ht="22.5" outlineLevel="1" x14ac:dyDescent="0.2">
      <c r="A107" s="246">
        <v>57</v>
      </c>
      <c r="B107" s="247" t="s">
        <v>308</v>
      </c>
      <c r="C107" s="261" t="s">
        <v>309</v>
      </c>
      <c r="D107" s="248" t="s">
        <v>192</v>
      </c>
      <c r="E107" s="249">
        <v>1</v>
      </c>
      <c r="F107" s="250"/>
      <c r="G107" s="251">
        <f>ROUND(E107*F107,2)</f>
        <v>0</v>
      </c>
      <c r="H107" s="250"/>
      <c r="I107" s="251">
        <f>ROUND(E107*H107,2)</f>
        <v>0</v>
      </c>
      <c r="J107" s="250"/>
      <c r="K107" s="251">
        <f>ROUND(E107*J107,2)</f>
        <v>0</v>
      </c>
      <c r="L107" s="251">
        <v>12</v>
      </c>
      <c r="M107" s="251">
        <f>G107*(1+L107/100)</f>
        <v>0</v>
      </c>
      <c r="N107" s="249">
        <v>1.0999999999999999E-2</v>
      </c>
      <c r="O107" s="249">
        <f>ROUND(E107*N107,2)</f>
        <v>0.01</v>
      </c>
      <c r="P107" s="249">
        <v>0</v>
      </c>
      <c r="Q107" s="249">
        <f>ROUND(E107*P107,2)</f>
        <v>0</v>
      </c>
      <c r="R107" s="251" t="s">
        <v>159</v>
      </c>
      <c r="S107" s="251" t="s">
        <v>151</v>
      </c>
      <c r="T107" s="252" t="s">
        <v>151</v>
      </c>
      <c r="U107" s="228">
        <v>0</v>
      </c>
      <c r="V107" s="228">
        <f>ROUND(E107*U107,2)</f>
        <v>0</v>
      </c>
      <c r="W107" s="228"/>
      <c r="X107" s="228" t="s">
        <v>160</v>
      </c>
      <c r="Y107" s="228" t="s">
        <v>153</v>
      </c>
      <c r="Z107" s="217"/>
      <c r="AA107" s="217"/>
      <c r="AB107" s="217"/>
      <c r="AC107" s="217"/>
      <c r="AD107" s="217"/>
      <c r="AE107" s="217"/>
      <c r="AF107" s="217"/>
      <c r="AG107" s="217" t="s">
        <v>161</v>
      </c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ht="22.5" outlineLevel="1" x14ac:dyDescent="0.2">
      <c r="A108" s="246">
        <v>58</v>
      </c>
      <c r="B108" s="247" t="s">
        <v>310</v>
      </c>
      <c r="C108" s="261" t="s">
        <v>311</v>
      </c>
      <c r="D108" s="248" t="s">
        <v>192</v>
      </c>
      <c r="E108" s="249">
        <v>1</v>
      </c>
      <c r="F108" s="250"/>
      <c r="G108" s="251">
        <f>ROUND(E108*F108,2)</f>
        <v>0</v>
      </c>
      <c r="H108" s="250"/>
      <c r="I108" s="251">
        <f>ROUND(E108*H108,2)</f>
        <v>0</v>
      </c>
      <c r="J108" s="250"/>
      <c r="K108" s="251">
        <f>ROUND(E108*J108,2)</f>
        <v>0</v>
      </c>
      <c r="L108" s="251">
        <v>12</v>
      </c>
      <c r="M108" s="251">
        <f>G108*(1+L108/100)</f>
        <v>0</v>
      </c>
      <c r="N108" s="249">
        <v>2.5000000000000001E-2</v>
      </c>
      <c r="O108" s="249">
        <f>ROUND(E108*N108,2)</f>
        <v>0.03</v>
      </c>
      <c r="P108" s="249">
        <v>0</v>
      </c>
      <c r="Q108" s="249">
        <f>ROUND(E108*P108,2)</f>
        <v>0</v>
      </c>
      <c r="R108" s="251" t="s">
        <v>159</v>
      </c>
      <c r="S108" s="251" t="s">
        <v>151</v>
      </c>
      <c r="T108" s="252" t="s">
        <v>151</v>
      </c>
      <c r="U108" s="228">
        <v>0</v>
      </c>
      <c r="V108" s="228">
        <f>ROUND(E108*U108,2)</f>
        <v>0</v>
      </c>
      <c r="W108" s="228"/>
      <c r="X108" s="228" t="s">
        <v>160</v>
      </c>
      <c r="Y108" s="228" t="s">
        <v>153</v>
      </c>
      <c r="Z108" s="217"/>
      <c r="AA108" s="217"/>
      <c r="AB108" s="217"/>
      <c r="AC108" s="217"/>
      <c r="AD108" s="217"/>
      <c r="AE108" s="217"/>
      <c r="AF108" s="217"/>
      <c r="AG108" s="217" t="s">
        <v>161</v>
      </c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17"/>
      <c r="BB108" s="217"/>
      <c r="BC108" s="217"/>
      <c r="BD108" s="217"/>
      <c r="BE108" s="217"/>
      <c r="BF108" s="217"/>
      <c r="BG108" s="217"/>
      <c r="BH108" s="217"/>
    </row>
    <row r="109" spans="1:60" x14ac:dyDescent="0.2">
      <c r="A109" s="231" t="s">
        <v>145</v>
      </c>
      <c r="B109" s="232" t="s">
        <v>91</v>
      </c>
      <c r="C109" s="258" t="s">
        <v>92</v>
      </c>
      <c r="D109" s="233"/>
      <c r="E109" s="234"/>
      <c r="F109" s="235"/>
      <c r="G109" s="235">
        <f>SUMIF(AG110:AG111,"&lt;&gt;NOR",G110:G111)</f>
        <v>0</v>
      </c>
      <c r="H109" s="235"/>
      <c r="I109" s="235">
        <f>SUM(I110:I111)</f>
        <v>0</v>
      </c>
      <c r="J109" s="235"/>
      <c r="K109" s="235">
        <f>SUM(K110:K111)</f>
        <v>0</v>
      </c>
      <c r="L109" s="235"/>
      <c r="M109" s="235">
        <f>SUM(M110:M111)</f>
        <v>0</v>
      </c>
      <c r="N109" s="234"/>
      <c r="O109" s="234">
        <f>SUM(O110:O111)</f>
        <v>0</v>
      </c>
      <c r="P109" s="234"/>
      <c r="Q109" s="234">
        <f>SUM(Q110:Q111)</f>
        <v>0</v>
      </c>
      <c r="R109" s="235"/>
      <c r="S109" s="235"/>
      <c r="T109" s="236"/>
      <c r="U109" s="230"/>
      <c r="V109" s="230">
        <f>SUM(V110:V111)</f>
        <v>0</v>
      </c>
      <c r="W109" s="230"/>
      <c r="X109" s="230"/>
      <c r="Y109" s="230"/>
      <c r="AG109" t="s">
        <v>146</v>
      </c>
    </row>
    <row r="110" spans="1:60" outlineLevel="1" x14ac:dyDescent="0.2">
      <c r="A110" s="246">
        <v>59</v>
      </c>
      <c r="B110" s="247" t="s">
        <v>312</v>
      </c>
      <c r="C110" s="261" t="s">
        <v>313</v>
      </c>
      <c r="D110" s="248" t="s">
        <v>314</v>
      </c>
      <c r="E110" s="249">
        <v>1</v>
      </c>
      <c r="F110" s="250"/>
      <c r="G110" s="251">
        <f>ROUND(E110*F110,2)</f>
        <v>0</v>
      </c>
      <c r="H110" s="250"/>
      <c r="I110" s="251">
        <f>ROUND(E110*H110,2)</f>
        <v>0</v>
      </c>
      <c r="J110" s="250"/>
      <c r="K110" s="251">
        <f>ROUND(E110*J110,2)</f>
        <v>0</v>
      </c>
      <c r="L110" s="251">
        <v>12</v>
      </c>
      <c r="M110" s="251">
        <f>G110*(1+L110/100)</f>
        <v>0</v>
      </c>
      <c r="N110" s="249">
        <v>0</v>
      </c>
      <c r="O110" s="249">
        <f>ROUND(E110*N110,2)</f>
        <v>0</v>
      </c>
      <c r="P110" s="249">
        <v>0</v>
      </c>
      <c r="Q110" s="249">
        <f>ROUND(E110*P110,2)</f>
        <v>0</v>
      </c>
      <c r="R110" s="251"/>
      <c r="S110" s="251" t="s">
        <v>304</v>
      </c>
      <c r="T110" s="252" t="s">
        <v>305</v>
      </c>
      <c r="U110" s="228">
        <v>0</v>
      </c>
      <c r="V110" s="228">
        <f>ROUND(E110*U110,2)</f>
        <v>0</v>
      </c>
      <c r="W110" s="228"/>
      <c r="X110" s="228" t="s">
        <v>152</v>
      </c>
      <c r="Y110" s="228" t="s">
        <v>153</v>
      </c>
      <c r="Z110" s="217"/>
      <c r="AA110" s="217"/>
      <c r="AB110" s="217"/>
      <c r="AC110" s="217"/>
      <c r="AD110" s="217"/>
      <c r="AE110" s="217"/>
      <c r="AF110" s="217"/>
      <c r="AG110" s="217" t="s">
        <v>154</v>
      </c>
      <c r="AH110" s="217"/>
      <c r="AI110" s="217"/>
      <c r="AJ110" s="217"/>
      <c r="AK110" s="217"/>
      <c r="AL110" s="217"/>
      <c r="AM110" s="217"/>
      <c r="AN110" s="217"/>
      <c r="AO110" s="217"/>
      <c r="AP110" s="217"/>
      <c r="AQ110" s="217"/>
      <c r="AR110" s="217"/>
      <c r="AS110" s="217"/>
      <c r="AT110" s="217"/>
      <c r="AU110" s="217"/>
      <c r="AV110" s="217"/>
      <c r="AW110" s="217"/>
      <c r="AX110" s="217"/>
      <c r="AY110" s="217"/>
      <c r="AZ110" s="217"/>
      <c r="BA110" s="217"/>
      <c r="BB110" s="217"/>
      <c r="BC110" s="217"/>
      <c r="BD110" s="217"/>
      <c r="BE110" s="217"/>
      <c r="BF110" s="217"/>
      <c r="BG110" s="217"/>
      <c r="BH110" s="217"/>
    </row>
    <row r="111" spans="1:60" outlineLevel="1" x14ac:dyDescent="0.2">
      <c r="A111" s="246">
        <v>60</v>
      </c>
      <c r="B111" s="247" t="s">
        <v>315</v>
      </c>
      <c r="C111" s="261" t="s">
        <v>316</v>
      </c>
      <c r="D111" s="248" t="s">
        <v>317</v>
      </c>
      <c r="E111" s="249">
        <v>1</v>
      </c>
      <c r="F111" s="250"/>
      <c r="G111" s="251">
        <f>ROUND(E111*F111,2)</f>
        <v>0</v>
      </c>
      <c r="H111" s="250"/>
      <c r="I111" s="251">
        <f>ROUND(E111*H111,2)</f>
        <v>0</v>
      </c>
      <c r="J111" s="250"/>
      <c r="K111" s="251">
        <f>ROUND(E111*J111,2)</f>
        <v>0</v>
      </c>
      <c r="L111" s="251">
        <v>12</v>
      </c>
      <c r="M111" s="251">
        <f>G111*(1+L111/100)</f>
        <v>0</v>
      </c>
      <c r="N111" s="249">
        <v>0</v>
      </c>
      <c r="O111" s="249">
        <f>ROUND(E111*N111,2)</f>
        <v>0</v>
      </c>
      <c r="P111" s="249">
        <v>0</v>
      </c>
      <c r="Q111" s="249">
        <f>ROUND(E111*P111,2)</f>
        <v>0</v>
      </c>
      <c r="R111" s="251"/>
      <c r="S111" s="251" t="s">
        <v>304</v>
      </c>
      <c r="T111" s="252" t="s">
        <v>305</v>
      </c>
      <c r="U111" s="228">
        <v>0</v>
      </c>
      <c r="V111" s="228">
        <f>ROUND(E111*U111,2)</f>
        <v>0</v>
      </c>
      <c r="W111" s="228"/>
      <c r="X111" s="228" t="s">
        <v>152</v>
      </c>
      <c r="Y111" s="228" t="s">
        <v>153</v>
      </c>
      <c r="Z111" s="217"/>
      <c r="AA111" s="217"/>
      <c r="AB111" s="217"/>
      <c r="AC111" s="217"/>
      <c r="AD111" s="217"/>
      <c r="AE111" s="217"/>
      <c r="AF111" s="217"/>
      <c r="AG111" s="217" t="s">
        <v>154</v>
      </c>
      <c r="AH111" s="217"/>
      <c r="AI111" s="217"/>
      <c r="AJ111" s="217"/>
      <c r="AK111" s="217"/>
      <c r="AL111" s="217"/>
      <c r="AM111" s="217"/>
      <c r="AN111" s="217"/>
      <c r="AO111" s="217"/>
      <c r="AP111" s="217"/>
      <c r="AQ111" s="217"/>
      <c r="AR111" s="217"/>
      <c r="AS111" s="217"/>
      <c r="AT111" s="217"/>
      <c r="AU111" s="217"/>
      <c r="AV111" s="217"/>
      <c r="AW111" s="217"/>
      <c r="AX111" s="217"/>
      <c r="AY111" s="217"/>
      <c r="AZ111" s="217"/>
      <c r="BA111" s="217"/>
      <c r="BB111" s="217"/>
      <c r="BC111" s="217"/>
      <c r="BD111" s="217"/>
      <c r="BE111" s="217"/>
      <c r="BF111" s="217"/>
      <c r="BG111" s="217"/>
      <c r="BH111" s="217"/>
    </row>
    <row r="112" spans="1:60" x14ac:dyDescent="0.2">
      <c r="A112" s="231" t="s">
        <v>145</v>
      </c>
      <c r="B112" s="232" t="s">
        <v>93</v>
      </c>
      <c r="C112" s="258" t="s">
        <v>94</v>
      </c>
      <c r="D112" s="233"/>
      <c r="E112" s="234"/>
      <c r="F112" s="235"/>
      <c r="G112" s="235">
        <f>SUMIF(AG113:AG114,"&lt;&gt;NOR",G113:G114)</f>
        <v>0</v>
      </c>
      <c r="H112" s="235"/>
      <c r="I112" s="235">
        <f>SUM(I113:I114)</f>
        <v>0</v>
      </c>
      <c r="J112" s="235"/>
      <c r="K112" s="235">
        <f>SUM(K113:K114)</f>
        <v>0</v>
      </c>
      <c r="L112" s="235"/>
      <c r="M112" s="235">
        <f>SUM(M113:M114)</f>
        <v>0</v>
      </c>
      <c r="N112" s="234"/>
      <c r="O112" s="234">
        <f>SUM(O113:O114)</f>
        <v>0</v>
      </c>
      <c r="P112" s="234"/>
      <c r="Q112" s="234">
        <f>SUM(Q113:Q114)</f>
        <v>0</v>
      </c>
      <c r="R112" s="235"/>
      <c r="S112" s="235"/>
      <c r="T112" s="236"/>
      <c r="U112" s="230"/>
      <c r="V112" s="230">
        <f>SUM(V113:V114)</f>
        <v>0.19</v>
      </c>
      <c r="W112" s="230"/>
      <c r="X112" s="230"/>
      <c r="Y112" s="230"/>
      <c r="AG112" t="s">
        <v>146</v>
      </c>
    </row>
    <row r="113" spans="1:60" ht="22.5" outlineLevel="1" x14ac:dyDescent="0.2">
      <c r="A113" s="246">
        <v>61</v>
      </c>
      <c r="B113" s="247" t="s">
        <v>318</v>
      </c>
      <c r="C113" s="261" t="s">
        <v>319</v>
      </c>
      <c r="D113" s="248" t="s">
        <v>192</v>
      </c>
      <c r="E113" s="249">
        <v>1</v>
      </c>
      <c r="F113" s="250"/>
      <c r="G113" s="251">
        <f>ROUND(E113*F113,2)</f>
        <v>0</v>
      </c>
      <c r="H113" s="250"/>
      <c r="I113" s="251">
        <f>ROUND(E113*H113,2)</f>
        <v>0</v>
      </c>
      <c r="J113" s="250"/>
      <c r="K113" s="251">
        <f>ROUND(E113*J113,2)</f>
        <v>0</v>
      </c>
      <c r="L113" s="251">
        <v>12</v>
      </c>
      <c r="M113" s="251">
        <f>G113*(1+L113/100)</f>
        <v>0</v>
      </c>
      <c r="N113" s="249">
        <v>6.9999999999999999E-4</v>
      </c>
      <c r="O113" s="249">
        <f>ROUND(E113*N113,2)</f>
        <v>0</v>
      </c>
      <c r="P113" s="249">
        <v>0</v>
      </c>
      <c r="Q113" s="249">
        <f>ROUND(E113*P113,2)</f>
        <v>0</v>
      </c>
      <c r="R113" s="251" t="s">
        <v>320</v>
      </c>
      <c r="S113" s="251" t="s">
        <v>151</v>
      </c>
      <c r="T113" s="252" t="s">
        <v>151</v>
      </c>
      <c r="U113" s="228">
        <v>0.186</v>
      </c>
      <c r="V113" s="228">
        <f>ROUND(E113*U113,2)</f>
        <v>0.19</v>
      </c>
      <c r="W113" s="228"/>
      <c r="X113" s="228" t="s">
        <v>152</v>
      </c>
      <c r="Y113" s="228" t="s">
        <v>153</v>
      </c>
      <c r="Z113" s="217"/>
      <c r="AA113" s="217"/>
      <c r="AB113" s="217"/>
      <c r="AC113" s="217"/>
      <c r="AD113" s="217"/>
      <c r="AE113" s="217"/>
      <c r="AF113" s="217"/>
      <c r="AG113" s="217" t="s">
        <v>154</v>
      </c>
      <c r="AH113" s="217"/>
      <c r="AI113" s="217"/>
      <c r="AJ113" s="217"/>
      <c r="AK113" s="217"/>
      <c r="AL113" s="217"/>
      <c r="AM113" s="217"/>
      <c r="AN113" s="217"/>
      <c r="AO113" s="217"/>
      <c r="AP113" s="217"/>
      <c r="AQ113" s="217"/>
      <c r="AR113" s="217"/>
      <c r="AS113" s="217"/>
      <c r="AT113" s="217"/>
      <c r="AU113" s="217"/>
      <c r="AV113" s="217"/>
      <c r="AW113" s="217"/>
      <c r="AX113" s="217"/>
      <c r="AY113" s="217"/>
      <c r="AZ113" s="217"/>
      <c r="BA113" s="217"/>
      <c r="BB113" s="217"/>
      <c r="BC113" s="217"/>
      <c r="BD113" s="217"/>
      <c r="BE113" s="217"/>
      <c r="BF113" s="217"/>
      <c r="BG113" s="217"/>
      <c r="BH113" s="217"/>
    </row>
    <row r="114" spans="1:60" outlineLevel="1" x14ac:dyDescent="0.2">
      <c r="A114" s="246">
        <v>62</v>
      </c>
      <c r="B114" s="247" t="s">
        <v>321</v>
      </c>
      <c r="C114" s="261" t="s">
        <v>322</v>
      </c>
      <c r="D114" s="248" t="s">
        <v>192</v>
      </c>
      <c r="E114" s="249">
        <v>1</v>
      </c>
      <c r="F114" s="250"/>
      <c r="G114" s="251">
        <f>ROUND(E114*F114,2)</f>
        <v>0</v>
      </c>
      <c r="H114" s="250"/>
      <c r="I114" s="251">
        <f>ROUND(E114*H114,2)</f>
        <v>0</v>
      </c>
      <c r="J114" s="250"/>
      <c r="K114" s="251">
        <f>ROUND(E114*J114,2)</f>
        <v>0</v>
      </c>
      <c r="L114" s="251">
        <v>12</v>
      </c>
      <c r="M114" s="251">
        <f>G114*(1+L114/100)</f>
        <v>0</v>
      </c>
      <c r="N114" s="249">
        <v>1E-3</v>
      </c>
      <c r="O114" s="249">
        <f>ROUND(E114*N114,2)</f>
        <v>0</v>
      </c>
      <c r="P114" s="249">
        <v>0</v>
      </c>
      <c r="Q114" s="249">
        <f>ROUND(E114*P114,2)</f>
        <v>0</v>
      </c>
      <c r="R114" s="251" t="s">
        <v>159</v>
      </c>
      <c r="S114" s="251" t="s">
        <v>151</v>
      </c>
      <c r="T114" s="252" t="s">
        <v>151</v>
      </c>
      <c r="U114" s="228">
        <v>0</v>
      </c>
      <c r="V114" s="228">
        <f>ROUND(E114*U114,2)</f>
        <v>0</v>
      </c>
      <c r="W114" s="228"/>
      <c r="X114" s="228" t="s">
        <v>160</v>
      </c>
      <c r="Y114" s="228" t="s">
        <v>153</v>
      </c>
      <c r="Z114" s="217"/>
      <c r="AA114" s="217"/>
      <c r="AB114" s="217"/>
      <c r="AC114" s="217"/>
      <c r="AD114" s="217"/>
      <c r="AE114" s="217"/>
      <c r="AF114" s="217"/>
      <c r="AG114" s="217" t="s">
        <v>161</v>
      </c>
      <c r="AH114" s="217"/>
      <c r="AI114" s="217"/>
      <c r="AJ114" s="217"/>
      <c r="AK114" s="217"/>
      <c r="AL114" s="217"/>
      <c r="AM114" s="217"/>
      <c r="AN114" s="217"/>
      <c r="AO114" s="217"/>
      <c r="AP114" s="217"/>
      <c r="AQ114" s="217"/>
      <c r="AR114" s="217"/>
      <c r="AS114" s="217"/>
      <c r="AT114" s="217"/>
      <c r="AU114" s="217"/>
      <c r="AV114" s="217"/>
      <c r="AW114" s="217"/>
      <c r="AX114" s="217"/>
      <c r="AY114" s="217"/>
      <c r="AZ114" s="217"/>
      <c r="BA114" s="217"/>
      <c r="BB114" s="217"/>
      <c r="BC114" s="217"/>
      <c r="BD114" s="217"/>
      <c r="BE114" s="217"/>
      <c r="BF114" s="217"/>
      <c r="BG114" s="217"/>
      <c r="BH114" s="217"/>
    </row>
    <row r="115" spans="1:60" x14ac:dyDescent="0.2">
      <c r="A115" s="231" t="s">
        <v>145</v>
      </c>
      <c r="B115" s="232" t="s">
        <v>95</v>
      </c>
      <c r="C115" s="258" t="s">
        <v>96</v>
      </c>
      <c r="D115" s="233"/>
      <c r="E115" s="234"/>
      <c r="F115" s="235"/>
      <c r="G115" s="235">
        <f>SUMIF(AG116:AG118,"&lt;&gt;NOR",G116:G118)</f>
        <v>0</v>
      </c>
      <c r="H115" s="235"/>
      <c r="I115" s="235">
        <f>SUM(I116:I118)</f>
        <v>0</v>
      </c>
      <c r="J115" s="235"/>
      <c r="K115" s="235">
        <f>SUM(K116:K118)</f>
        <v>0</v>
      </c>
      <c r="L115" s="235"/>
      <c r="M115" s="235">
        <f>SUM(M116:M118)</f>
        <v>0</v>
      </c>
      <c r="N115" s="234"/>
      <c r="O115" s="234">
        <f>SUM(O116:O118)</f>
        <v>0.01</v>
      </c>
      <c r="P115" s="234"/>
      <c r="Q115" s="234">
        <f>SUM(Q116:Q118)</f>
        <v>0</v>
      </c>
      <c r="R115" s="235"/>
      <c r="S115" s="235"/>
      <c r="T115" s="236"/>
      <c r="U115" s="230"/>
      <c r="V115" s="230">
        <f>SUM(V116:V118)</f>
        <v>0.87</v>
      </c>
      <c r="W115" s="230"/>
      <c r="X115" s="230"/>
      <c r="Y115" s="230"/>
      <c r="AG115" t="s">
        <v>146</v>
      </c>
    </row>
    <row r="116" spans="1:60" outlineLevel="1" x14ac:dyDescent="0.2">
      <c r="A116" s="246">
        <v>63</v>
      </c>
      <c r="B116" s="247" t="s">
        <v>323</v>
      </c>
      <c r="C116" s="261" t="s">
        <v>324</v>
      </c>
      <c r="D116" s="248" t="s">
        <v>192</v>
      </c>
      <c r="E116" s="249">
        <v>1</v>
      </c>
      <c r="F116" s="250"/>
      <c r="G116" s="251">
        <f>ROUND(E116*F116,2)</f>
        <v>0</v>
      </c>
      <c r="H116" s="250"/>
      <c r="I116" s="251">
        <f>ROUND(E116*H116,2)</f>
        <v>0</v>
      </c>
      <c r="J116" s="250"/>
      <c r="K116" s="251">
        <f>ROUND(E116*J116,2)</f>
        <v>0</v>
      </c>
      <c r="L116" s="251">
        <v>12</v>
      </c>
      <c r="M116" s="251">
        <f>G116*(1+L116/100)</f>
        <v>0</v>
      </c>
      <c r="N116" s="249">
        <v>0</v>
      </c>
      <c r="O116" s="249">
        <f>ROUND(E116*N116,2)</f>
        <v>0</v>
      </c>
      <c r="P116" s="249">
        <v>0</v>
      </c>
      <c r="Q116" s="249">
        <f>ROUND(E116*P116,2)</f>
        <v>0</v>
      </c>
      <c r="R116" s="251" t="s">
        <v>320</v>
      </c>
      <c r="S116" s="251" t="s">
        <v>151</v>
      </c>
      <c r="T116" s="252" t="s">
        <v>151</v>
      </c>
      <c r="U116" s="228">
        <v>0.86799999999999999</v>
      </c>
      <c r="V116" s="228">
        <f>ROUND(E116*U116,2)</f>
        <v>0.87</v>
      </c>
      <c r="W116" s="228"/>
      <c r="X116" s="228" t="s">
        <v>152</v>
      </c>
      <c r="Y116" s="228" t="s">
        <v>153</v>
      </c>
      <c r="Z116" s="217"/>
      <c r="AA116" s="217"/>
      <c r="AB116" s="217"/>
      <c r="AC116" s="217"/>
      <c r="AD116" s="217"/>
      <c r="AE116" s="217"/>
      <c r="AF116" s="217"/>
      <c r="AG116" s="217" t="s">
        <v>154</v>
      </c>
      <c r="AH116" s="217"/>
      <c r="AI116" s="217"/>
      <c r="AJ116" s="217"/>
      <c r="AK116" s="217"/>
      <c r="AL116" s="217"/>
      <c r="AM116" s="217"/>
      <c r="AN116" s="217"/>
      <c r="AO116" s="217"/>
      <c r="AP116" s="217"/>
      <c r="AQ116" s="217"/>
      <c r="AR116" s="217"/>
      <c r="AS116" s="217"/>
      <c r="AT116" s="217"/>
      <c r="AU116" s="217"/>
      <c r="AV116" s="217"/>
      <c r="AW116" s="217"/>
      <c r="AX116" s="217"/>
      <c r="AY116" s="217"/>
      <c r="AZ116" s="217"/>
      <c r="BA116" s="217"/>
      <c r="BB116" s="217"/>
      <c r="BC116" s="217"/>
      <c r="BD116" s="217"/>
      <c r="BE116" s="217"/>
      <c r="BF116" s="217"/>
      <c r="BG116" s="217"/>
      <c r="BH116" s="217"/>
    </row>
    <row r="117" spans="1:60" outlineLevel="1" x14ac:dyDescent="0.2">
      <c r="A117" s="246">
        <v>64</v>
      </c>
      <c r="B117" s="247" t="s">
        <v>325</v>
      </c>
      <c r="C117" s="261" t="s">
        <v>326</v>
      </c>
      <c r="D117" s="248" t="s">
        <v>327</v>
      </c>
      <c r="E117" s="249">
        <v>1</v>
      </c>
      <c r="F117" s="250"/>
      <c r="G117" s="251">
        <f>ROUND(E117*F117,2)</f>
        <v>0</v>
      </c>
      <c r="H117" s="250"/>
      <c r="I117" s="251">
        <f>ROUND(E117*H117,2)</f>
        <v>0</v>
      </c>
      <c r="J117" s="250"/>
      <c r="K117" s="251">
        <f>ROUND(E117*J117,2)</f>
        <v>0</v>
      </c>
      <c r="L117" s="251">
        <v>12</v>
      </c>
      <c r="M117" s="251">
        <f>G117*(1+L117/100)</f>
        <v>0</v>
      </c>
      <c r="N117" s="249">
        <v>0</v>
      </c>
      <c r="O117" s="249">
        <f>ROUND(E117*N117,2)</f>
        <v>0</v>
      </c>
      <c r="P117" s="249">
        <v>0</v>
      </c>
      <c r="Q117" s="249">
        <f>ROUND(E117*P117,2)</f>
        <v>0</v>
      </c>
      <c r="R117" s="251"/>
      <c r="S117" s="251" t="s">
        <v>304</v>
      </c>
      <c r="T117" s="252" t="s">
        <v>305</v>
      </c>
      <c r="U117" s="228">
        <v>0</v>
      </c>
      <c r="V117" s="228">
        <f>ROUND(E117*U117,2)</f>
        <v>0</v>
      </c>
      <c r="W117" s="228"/>
      <c r="X117" s="228" t="s">
        <v>152</v>
      </c>
      <c r="Y117" s="228" t="s">
        <v>153</v>
      </c>
      <c r="Z117" s="217"/>
      <c r="AA117" s="217"/>
      <c r="AB117" s="217"/>
      <c r="AC117" s="217"/>
      <c r="AD117" s="217"/>
      <c r="AE117" s="217"/>
      <c r="AF117" s="217"/>
      <c r="AG117" s="217" t="s">
        <v>154</v>
      </c>
      <c r="AH117" s="217"/>
      <c r="AI117" s="217"/>
      <c r="AJ117" s="217"/>
      <c r="AK117" s="217"/>
      <c r="AL117" s="217"/>
      <c r="AM117" s="217"/>
      <c r="AN117" s="217"/>
      <c r="AO117" s="217"/>
      <c r="AP117" s="217"/>
      <c r="AQ117" s="217"/>
      <c r="AR117" s="217"/>
      <c r="AS117" s="217"/>
      <c r="AT117" s="217"/>
      <c r="AU117" s="217"/>
      <c r="AV117" s="217"/>
      <c r="AW117" s="217"/>
      <c r="AX117" s="217"/>
      <c r="AY117" s="217"/>
      <c r="AZ117" s="217"/>
      <c r="BA117" s="217"/>
      <c r="BB117" s="217"/>
      <c r="BC117" s="217"/>
      <c r="BD117" s="217"/>
      <c r="BE117" s="217"/>
      <c r="BF117" s="217"/>
      <c r="BG117" s="217"/>
      <c r="BH117" s="217"/>
    </row>
    <row r="118" spans="1:60" ht="33.75" outlineLevel="1" x14ac:dyDescent="0.2">
      <c r="A118" s="246">
        <v>65</v>
      </c>
      <c r="B118" s="247" t="s">
        <v>328</v>
      </c>
      <c r="C118" s="261" t="s">
        <v>329</v>
      </c>
      <c r="D118" s="248" t="s">
        <v>192</v>
      </c>
      <c r="E118" s="249">
        <v>1</v>
      </c>
      <c r="F118" s="250"/>
      <c r="G118" s="251">
        <f>ROUND(E118*F118,2)</f>
        <v>0</v>
      </c>
      <c r="H118" s="250"/>
      <c r="I118" s="251">
        <f>ROUND(E118*H118,2)</f>
        <v>0</v>
      </c>
      <c r="J118" s="250"/>
      <c r="K118" s="251">
        <f>ROUND(E118*J118,2)</f>
        <v>0</v>
      </c>
      <c r="L118" s="251">
        <v>12</v>
      </c>
      <c r="M118" s="251">
        <f>G118*(1+L118/100)</f>
        <v>0</v>
      </c>
      <c r="N118" s="249">
        <v>9.5999999999999992E-3</v>
      </c>
      <c r="O118" s="249">
        <f>ROUND(E118*N118,2)</f>
        <v>0.01</v>
      </c>
      <c r="P118" s="249">
        <v>0</v>
      </c>
      <c r="Q118" s="249">
        <f>ROUND(E118*P118,2)</f>
        <v>0</v>
      </c>
      <c r="R118" s="251" t="s">
        <v>159</v>
      </c>
      <c r="S118" s="251" t="s">
        <v>151</v>
      </c>
      <c r="T118" s="252" t="s">
        <v>151</v>
      </c>
      <c r="U118" s="228">
        <v>0</v>
      </c>
      <c r="V118" s="228">
        <f>ROUND(E118*U118,2)</f>
        <v>0</v>
      </c>
      <c r="W118" s="228"/>
      <c r="X118" s="228" t="s">
        <v>160</v>
      </c>
      <c r="Y118" s="228" t="s">
        <v>153</v>
      </c>
      <c r="Z118" s="217"/>
      <c r="AA118" s="217"/>
      <c r="AB118" s="217"/>
      <c r="AC118" s="217"/>
      <c r="AD118" s="217"/>
      <c r="AE118" s="217"/>
      <c r="AF118" s="217"/>
      <c r="AG118" s="217" t="s">
        <v>161</v>
      </c>
      <c r="AH118" s="217"/>
      <c r="AI118" s="217"/>
      <c r="AJ118" s="217"/>
      <c r="AK118" s="217"/>
      <c r="AL118" s="217"/>
      <c r="AM118" s="217"/>
      <c r="AN118" s="217"/>
      <c r="AO118" s="217"/>
      <c r="AP118" s="217"/>
      <c r="AQ118" s="217"/>
      <c r="AR118" s="217"/>
      <c r="AS118" s="217"/>
      <c r="AT118" s="217"/>
      <c r="AU118" s="217"/>
      <c r="AV118" s="217"/>
      <c r="AW118" s="217"/>
      <c r="AX118" s="217"/>
      <c r="AY118" s="217"/>
      <c r="AZ118" s="217"/>
      <c r="BA118" s="217"/>
      <c r="BB118" s="217"/>
      <c r="BC118" s="217"/>
      <c r="BD118" s="217"/>
      <c r="BE118" s="217"/>
      <c r="BF118" s="217"/>
      <c r="BG118" s="217"/>
      <c r="BH118" s="217"/>
    </row>
    <row r="119" spans="1:60" x14ac:dyDescent="0.2">
      <c r="A119" s="231" t="s">
        <v>145</v>
      </c>
      <c r="B119" s="232" t="s">
        <v>97</v>
      </c>
      <c r="C119" s="258" t="s">
        <v>98</v>
      </c>
      <c r="D119" s="233"/>
      <c r="E119" s="234"/>
      <c r="F119" s="235"/>
      <c r="G119" s="235">
        <f>SUMIF(AG120:AG121,"&lt;&gt;NOR",G120:G121)</f>
        <v>0</v>
      </c>
      <c r="H119" s="235"/>
      <c r="I119" s="235">
        <f>SUM(I120:I121)</f>
        <v>0</v>
      </c>
      <c r="J119" s="235"/>
      <c r="K119" s="235">
        <f>SUM(K120:K121)</f>
        <v>0</v>
      </c>
      <c r="L119" s="235"/>
      <c r="M119" s="235">
        <f>SUM(M120:M121)</f>
        <v>0</v>
      </c>
      <c r="N119" s="234"/>
      <c r="O119" s="234">
        <f>SUM(O120:O121)</f>
        <v>0.33</v>
      </c>
      <c r="P119" s="234"/>
      <c r="Q119" s="234">
        <f>SUM(Q120:Q121)</f>
        <v>0</v>
      </c>
      <c r="R119" s="235"/>
      <c r="S119" s="235"/>
      <c r="T119" s="236"/>
      <c r="U119" s="230"/>
      <c r="V119" s="230">
        <f>SUM(V120:V121)</f>
        <v>7.24</v>
      </c>
      <c r="W119" s="230"/>
      <c r="X119" s="230"/>
      <c r="Y119" s="230"/>
      <c r="AG119" t="s">
        <v>146</v>
      </c>
    </row>
    <row r="120" spans="1:60" ht="22.5" outlineLevel="1" x14ac:dyDescent="0.2">
      <c r="A120" s="238">
        <v>66</v>
      </c>
      <c r="B120" s="239" t="s">
        <v>330</v>
      </c>
      <c r="C120" s="259" t="s">
        <v>331</v>
      </c>
      <c r="D120" s="240" t="s">
        <v>164</v>
      </c>
      <c r="E120" s="241">
        <v>27.83</v>
      </c>
      <c r="F120" s="242"/>
      <c r="G120" s="243">
        <f>ROUND(E120*F120,2)</f>
        <v>0</v>
      </c>
      <c r="H120" s="242"/>
      <c r="I120" s="243">
        <f>ROUND(E120*H120,2)</f>
        <v>0</v>
      </c>
      <c r="J120" s="242"/>
      <c r="K120" s="243">
        <f>ROUND(E120*J120,2)</f>
        <v>0</v>
      </c>
      <c r="L120" s="243">
        <v>12</v>
      </c>
      <c r="M120" s="243">
        <f>G120*(1+L120/100)</f>
        <v>0</v>
      </c>
      <c r="N120" s="241">
        <v>1.1900000000000001E-2</v>
      </c>
      <c r="O120" s="241">
        <f>ROUND(E120*N120,2)</f>
        <v>0.33</v>
      </c>
      <c r="P120" s="241">
        <v>0</v>
      </c>
      <c r="Q120" s="241">
        <f>ROUND(E120*P120,2)</f>
        <v>0</v>
      </c>
      <c r="R120" s="243" t="s">
        <v>332</v>
      </c>
      <c r="S120" s="243" t="s">
        <v>151</v>
      </c>
      <c r="T120" s="244" t="s">
        <v>151</v>
      </c>
      <c r="U120" s="228">
        <v>0.26</v>
      </c>
      <c r="V120" s="228">
        <f>ROUND(E120*U120,2)</f>
        <v>7.24</v>
      </c>
      <c r="W120" s="228"/>
      <c r="X120" s="228" t="s">
        <v>152</v>
      </c>
      <c r="Y120" s="228" t="s">
        <v>153</v>
      </c>
      <c r="Z120" s="217"/>
      <c r="AA120" s="217"/>
      <c r="AB120" s="217"/>
      <c r="AC120" s="217"/>
      <c r="AD120" s="217"/>
      <c r="AE120" s="217"/>
      <c r="AF120" s="217"/>
      <c r="AG120" s="217" t="s">
        <v>154</v>
      </c>
      <c r="AH120" s="217"/>
      <c r="AI120" s="217"/>
      <c r="AJ120" s="217"/>
      <c r="AK120" s="217"/>
      <c r="AL120" s="217"/>
      <c r="AM120" s="217"/>
      <c r="AN120" s="217"/>
      <c r="AO120" s="217"/>
      <c r="AP120" s="217"/>
      <c r="AQ120" s="217"/>
      <c r="AR120" s="217"/>
      <c r="AS120" s="217"/>
      <c r="AT120" s="217"/>
      <c r="AU120" s="217"/>
      <c r="AV120" s="217"/>
      <c r="AW120" s="217"/>
      <c r="AX120" s="217"/>
      <c r="AY120" s="217"/>
      <c r="AZ120" s="217"/>
      <c r="BA120" s="217"/>
      <c r="BB120" s="217"/>
      <c r="BC120" s="217"/>
      <c r="BD120" s="217"/>
      <c r="BE120" s="217"/>
      <c r="BF120" s="217"/>
      <c r="BG120" s="217"/>
      <c r="BH120" s="217"/>
    </row>
    <row r="121" spans="1:60" outlineLevel="2" x14ac:dyDescent="0.2">
      <c r="A121" s="224"/>
      <c r="B121" s="225"/>
      <c r="C121" s="260" t="s">
        <v>333</v>
      </c>
      <c r="D121" s="245"/>
      <c r="E121" s="245"/>
      <c r="F121" s="245"/>
      <c r="G121" s="245"/>
      <c r="H121" s="228"/>
      <c r="I121" s="228"/>
      <c r="J121" s="228"/>
      <c r="K121" s="228"/>
      <c r="L121" s="228"/>
      <c r="M121" s="228"/>
      <c r="N121" s="227"/>
      <c r="O121" s="227"/>
      <c r="P121" s="227"/>
      <c r="Q121" s="227"/>
      <c r="R121" s="228"/>
      <c r="S121" s="228"/>
      <c r="T121" s="228"/>
      <c r="U121" s="228"/>
      <c r="V121" s="228"/>
      <c r="W121" s="228"/>
      <c r="X121" s="228"/>
      <c r="Y121" s="228"/>
      <c r="Z121" s="217"/>
      <c r="AA121" s="217"/>
      <c r="AB121" s="217"/>
      <c r="AC121" s="217"/>
      <c r="AD121" s="217"/>
      <c r="AE121" s="217"/>
      <c r="AF121" s="217"/>
      <c r="AG121" s="217" t="s">
        <v>156</v>
      </c>
      <c r="AH121" s="217"/>
      <c r="AI121" s="217"/>
      <c r="AJ121" s="217"/>
      <c r="AK121" s="217"/>
      <c r="AL121" s="217"/>
      <c r="AM121" s="217"/>
      <c r="AN121" s="217"/>
      <c r="AO121" s="217"/>
      <c r="AP121" s="217"/>
      <c r="AQ121" s="217"/>
      <c r="AR121" s="217"/>
      <c r="AS121" s="217"/>
      <c r="AT121" s="217"/>
      <c r="AU121" s="217"/>
      <c r="AV121" s="217"/>
      <c r="AW121" s="217"/>
      <c r="AX121" s="217"/>
      <c r="AY121" s="217"/>
      <c r="AZ121" s="217"/>
      <c r="BA121" s="217"/>
      <c r="BB121" s="217"/>
      <c r="BC121" s="217"/>
      <c r="BD121" s="217"/>
      <c r="BE121" s="217"/>
      <c r="BF121" s="217"/>
      <c r="BG121" s="217"/>
      <c r="BH121" s="217"/>
    </row>
    <row r="122" spans="1:60" x14ac:dyDescent="0.2">
      <c r="A122" s="231" t="s">
        <v>145</v>
      </c>
      <c r="B122" s="232" t="s">
        <v>99</v>
      </c>
      <c r="C122" s="258" t="s">
        <v>100</v>
      </c>
      <c r="D122" s="233"/>
      <c r="E122" s="234"/>
      <c r="F122" s="235"/>
      <c r="G122" s="235">
        <f>SUMIF(AG123:AG132,"&lt;&gt;NOR",G123:G132)</f>
        <v>0</v>
      </c>
      <c r="H122" s="235"/>
      <c r="I122" s="235">
        <f>SUM(I123:I132)</f>
        <v>0</v>
      </c>
      <c r="J122" s="235"/>
      <c r="K122" s="235">
        <f>SUM(K123:K132)</f>
        <v>0</v>
      </c>
      <c r="L122" s="235"/>
      <c r="M122" s="235">
        <f>SUM(M123:M132)</f>
        <v>0</v>
      </c>
      <c r="N122" s="234"/>
      <c r="O122" s="234">
        <f>SUM(O123:O132)</f>
        <v>0.28000000000000003</v>
      </c>
      <c r="P122" s="234"/>
      <c r="Q122" s="234">
        <f>SUM(Q123:Q132)</f>
        <v>0.17</v>
      </c>
      <c r="R122" s="235"/>
      <c r="S122" s="235"/>
      <c r="T122" s="236"/>
      <c r="U122" s="230"/>
      <c r="V122" s="230">
        <f>SUM(V123:V132)</f>
        <v>5.0200000000000005</v>
      </c>
      <c r="W122" s="230"/>
      <c r="X122" s="230"/>
      <c r="Y122" s="230"/>
      <c r="AG122" t="s">
        <v>146</v>
      </c>
    </row>
    <row r="123" spans="1:60" outlineLevel="1" x14ac:dyDescent="0.2">
      <c r="A123" s="246">
        <v>67</v>
      </c>
      <c r="B123" s="247" t="s">
        <v>334</v>
      </c>
      <c r="C123" s="261" t="s">
        <v>335</v>
      </c>
      <c r="D123" s="248" t="s">
        <v>192</v>
      </c>
      <c r="E123" s="249">
        <v>1</v>
      </c>
      <c r="F123" s="250"/>
      <c r="G123" s="251">
        <f>ROUND(E123*F123,2)</f>
        <v>0</v>
      </c>
      <c r="H123" s="250"/>
      <c r="I123" s="251">
        <f>ROUND(E123*H123,2)</f>
        <v>0</v>
      </c>
      <c r="J123" s="250"/>
      <c r="K123" s="251">
        <f>ROUND(E123*J123,2)</f>
        <v>0</v>
      </c>
      <c r="L123" s="251">
        <v>12</v>
      </c>
      <c r="M123" s="251">
        <f>G123*(1+L123/100)</f>
        <v>0</v>
      </c>
      <c r="N123" s="249">
        <v>0</v>
      </c>
      <c r="O123" s="249">
        <f>ROUND(E123*N123,2)</f>
        <v>0</v>
      </c>
      <c r="P123" s="249">
        <v>0</v>
      </c>
      <c r="Q123" s="249">
        <f>ROUND(E123*P123,2)</f>
        <v>0</v>
      </c>
      <c r="R123" s="251" t="s">
        <v>336</v>
      </c>
      <c r="S123" s="251" t="s">
        <v>151</v>
      </c>
      <c r="T123" s="252" t="s">
        <v>151</v>
      </c>
      <c r="U123" s="228">
        <v>4.0670000000000002</v>
      </c>
      <c r="V123" s="228">
        <f>ROUND(E123*U123,2)</f>
        <v>4.07</v>
      </c>
      <c r="W123" s="228"/>
      <c r="X123" s="228" t="s">
        <v>152</v>
      </c>
      <c r="Y123" s="228" t="s">
        <v>153</v>
      </c>
      <c r="Z123" s="217"/>
      <c r="AA123" s="217"/>
      <c r="AB123" s="217"/>
      <c r="AC123" s="217"/>
      <c r="AD123" s="217"/>
      <c r="AE123" s="217"/>
      <c r="AF123" s="217"/>
      <c r="AG123" s="217" t="s">
        <v>154</v>
      </c>
      <c r="AH123" s="217"/>
      <c r="AI123" s="217"/>
      <c r="AJ123" s="217"/>
      <c r="AK123" s="217"/>
      <c r="AL123" s="217"/>
      <c r="AM123" s="217"/>
      <c r="AN123" s="217"/>
      <c r="AO123" s="217"/>
      <c r="AP123" s="217"/>
      <c r="AQ123" s="217"/>
      <c r="AR123" s="217"/>
      <c r="AS123" s="217"/>
      <c r="AT123" s="217"/>
      <c r="AU123" s="217"/>
      <c r="AV123" s="217"/>
      <c r="AW123" s="217"/>
      <c r="AX123" s="217"/>
      <c r="AY123" s="217"/>
      <c r="AZ123" s="217"/>
      <c r="BA123" s="217"/>
      <c r="BB123" s="217"/>
      <c r="BC123" s="217"/>
      <c r="BD123" s="217"/>
      <c r="BE123" s="217"/>
      <c r="BF123" s="217"/>
      <c r="BG123" s="217"/>
      <c r="BH123" s="217"/>
    </row>
    <row r="124" spans="1:60" outlineLevel="1" x14ac:dyDescent="0.2">
      <c r="A124" s="246">
        <v>68</v>
      </c>
      <c r="B124" s="247" t="s">
        <v>337</v>
      </c>
      <c r="C124" s="261" t="s">
        <v>338</v>
      </c>
      <c r="D124" s="248" t="s">
        <v>192</v>
      </c>
      <c r="E124" s="249">
        <v>1</v>
      </c>
      <c r="F124" s="250"/>
      <c r="G124" s="251">
        <f>ROUND(E124*F124,2)</f>
        <v>0</v>
      </c>
      <c r="H124" s="250"/>
      <c r="I124" s="251">
        <f>ROUND(E124*H124,2)</f>
        <v>0</v>
      </c>
      <c r="J124" s="250"/>
      <c r="K124" s="251">
        <f>ROUND(E124*J124,2)</f>
        <v>0</v>
      </c>
      <c r="L124" s="251">
        <v>12</v>
      </c>
      <c r="M124" s="251">
        <f>G124*(1+L124/100)</f>
        <v>0</v>
      </c>
      <c r="N124" s="249">
        <v>0</v>
      </c>
      <c r="O124" s="249">
        <f>ROUND(E124*N124,2)</f>
        <v>0</v>
      </c>
      <c r="P124" s="249">
        <v>0.17399999999999999</v>
      </c>
      <c r="Q124" s="249">
        <f>ROUND(E124*P124,2)</f>
        <v>0.17</v>
      </c>
      <c r="R124" s="251"/>
      <c r="S124" s="251" t="s">
        <v>304</v>
      </c>
      <c r="T124" s="252" t="s">
        <v>339</v>
      </c>
      <c r="U124" s="228">
        <v>0.95</v>
      </c>
      <c r="V124" s="228">
        <f>ROUND(E124*U124,2)</f>
        <v>0.95</v>
      </c>
      <c r="W124" s="228"/>
      <c r="X124" s="228" t="s">
        <v>152</v>
      </c>
      <c r="Y124" s="228" t="s">
        <v>153</v>
      </c>
      <c r="Z124" s="217"/>
      <c r="AA124" s="217"/>
      <c r="AB124" s="217"/>
      <c r="AC124" s="217"/>
      <c r="AD124" s="217"/>
      <c r="AE124" s="217"/>
      <c r="AF124" s="217"/>
      <c r="AG124" s="217" t="s">
        <v>154</v>
      </c>
      <c r="AH124" s="217"/>
      <c r="AI124" s="217"/>
      <c r="AJ124" s="217"/>
      <c r="AK124" s="217"/>
      <c r="AL124" s="217"/>
      <c r="AM124" s="217"/>
      <c r="AN124" s="217"/>
      <c r="AO124" s="217"/>
      <c r="AP124" s="217"/>
      <c r="AQ124" s="217"/>
      <c r="AR124" s="217"/>
      <c r="AS124" s="217"/>
      <c r="AT124" s="217"/>
      <c r="AU124" s="217"/>
      <c r="AV124" s="217"/>
      <c r="AW124" s="217"/>
      <c r="AX124" s="217"/>
      <c r="AY124" s="217"/>
      <c r="AZ124" s="217"/>
      <c r="BA124" s="217"/>
      <c r="BB124" s="217"/>
      <c r="BC124" s="217"/>
      <c r="BD124" s="217"/>
      <c r="BE124" s="217"/>
      <c r="BF124" s="217"/>
      <c r="BG124" s="217"/>
      <c r="BH124" s="217"/>
    </row>
    <row r="125" spans="1:60" ht="22.5" outlineLevel="1" x14ac:dyDescent="0.2">
      <c r="A125" s="246">
        <v>69</v>
      </c>
      <c r="B125" s="247" t="s">
        <v>340</v>
      </c>
      <c r="C125" s="261" t="s">
        <v>341</v>
      </c>
      <c r="D125" s="248" t="s">
        <v>192</v>
      </c>
      <c r="E125" s="249">
        <v>5</v>
      </c>
      <c r="F125" s="250"/>
      <c r="G125" s="251">
        <f>ROUND(E125*F125,2)</f>
        <v>0</v>
      </c>
      <c r="H125" s="250"/>
      <c r="I125" s="251">
        <f>ROUND(E125*H125,2)</f>
        <v>0</v>
      </c>
      <c r="J125" s="250"/>
      <c r="K125" s="251">
        <f>ROUND(E125*J125,2)</f>
        <v>0</v>
      </c>
      <c r="L125" s="251">
        <v>12</v>
      </c>
      <c r="M125" s="251">
        <f>G125*(1+L125/100)</f>
        <v>0</v>
      </c>
      <c r="N125" s="249">
        <v>8.0000000000000004E-4</v>
      </c>
      <c r="O125" s="249">
        <f>ROUND(E125*N125,2)</f>
        <v>0</v>
      </c>
      <c r="P125" s="249">
        <v>0</v>
      </c>
      <c r="Q125" s="249">
        <f>ROUND(E125*P125,2)</f>
        <v>0</v>
      </c>
      <c r="R125" s="251" t="s">
        <v>159</v>
      </c>
      <c r="S125" s="251" t="s">
        <v>342</v>
      </c>
      <c r="T125" s="252" t="s">
        <v>339</v>
      </c>
      <c r="U125" s="228">
        <v>0</v>
      </c>
      <c r="V125" s="228">
        <f>ROUND(E125*U125,2)</f>
        <v>0</v>
      </c>
      <c r="W125" s="228"/>
      <c r="X125" s="228" t="s">
        <v>160</v>
      </c>
      <c r="Y125" s="228" t="s">
        <v>153</v>
      </c>
      <c r="Z125" s="217"/>
      <c r="AA125" s="217"/>
      <c r="AB125" s="217"/>
      <c r="AC125" s="217"/>
      <c r="AD125" s="217"/>
      <c r="AE125" s="217"/>
      <c r="AF125" s="217"/>
      <c r="AG125" s="217" t="s">
        <v>161</v>
      </c>
      <c r="AH125" s="217"/>
      <c r="AI125" s="217"/>
      <c r="AJ125" s="217"/>
      <c r="AK125" s="217"/>
      <c r="AL125" s="217"/>
      <c r="AM125" s="217"/>
      <c r="AN125" s="217"/>
      <c r="AO125" s="217"/>
      <c r="AP125" s="217"/>
      <c r="AQ125" s="217"/>
      <c r="AR125" s="217"/>
      <c r="AS125" s="217"/>
      <c r="AT125" s="217"/>
      <c r="AU125" s="217"/>
      <c r="AV125" s="217"/>
      <c r="AW125" s="217"/>
      <c r="AX125" s="217"/>
      <c r="AY125" s="217"/>
      <c r="AZ125" s="217"/>
      <c r="BA125" s="217"/>
      <c r="BB125" s="217"/>
      <c r="BC125" s="217"/>
      <c r="BD125" s="217"/>
      <c r="BE125" s="217"/>
      <c r="BF125" s="217"/>
      <c r="BG125" s="217"/>
      <c r="BH125" s="217"/>
    </row>
    <row r="126" spans="1:60" ht="33.75" outlineLevel="1" x14ac:dyDescent="0.2">
      <c r="A126" s="246">
        <v>70</v>
      </c>
      <c r="B126" s="247" t="s">
        <v>343</v>
      </c>
      <c r="C126" s="261" t="s">
        <v>344</v>
      </c>
      <c r="D126" s="248" t="s">
        <v>192</v>
      </c>
      <c r="E126" s="249">
        <v>2</v>
      </c>
      <c r="F126" s="250"/>
      <c r="G126" s="251">
        <f>ROUND(E126*F126,2)</f>
        <v>0</v>
      </c>
      <c r="H126" s="250"/>
      <c r="I126" s="251">
        <f>ROUND(E126*H126,2)</f>
        <v>0</v>
      </c>
      <c r="J126" s="250"/>
      <c r="K126" s="251">
        <f>ROUND(E126*J126,2)</f>
        <v>0</v>
      </c>
      <c r="L126" s="251">
        <v>12</v>
      </c>
      <c r="M126" s="251">
        <f>G126*(1+L126/100)</f>
        <v>0</v>
      </c>
      <c r="N126" s="249">
        <v>1.38E-2</v>
      </c>
      <c r="O126" s="249">
        <f>ROUND(E126*N126,2)</f>
        <v>0.03</v>
      </c>
      <c r="P126" s="249">
        <v>0</v>
      </c>
      <c r="Q126" s="249">
        <f>ROUND(E126*P126,2)</f>
        <v>0</v>
      </c>
      <c r="R126" s="251" t="s">
        <v>159</v>
      </c>
      <c r="S126" s="251" t="s">
        <v>151</v>
      </c>
      <c r="T126" s="252" t="s">
        <v>151</v>
      </c>
      <c r="U126" s="228">
        <v>0</v>
      </c>
      <c r="V126" s="228">
        <f>ROUND(E126*U126,2)</f>
        <v>0</v>
      </c>
      <c r="W126" s="228"/>
      <c r="X126" s="228" t="s">
        <v>160</v>
      </c>
      <c r="Y126" s="228" t="s">
        <v>153</v>
      </c>
      <c r="Z126" s="217"/>
      <c r="AA126" s="217"/>
      <c r="AB126" s="217"/>
      <c r="AC126" s="217"/>
      <c r="AD126" s="217"/>
      <c r="AE126" s="217"/>
      <c r="AF126" s="217"/>
      <c r="AG126" s="217" t="s">
        <v>161</v>
      </c>
      <c r="AH126" s="217"/>
      <c r="AI126" s="217"/>
      <c r="AJ126" s="217"/>
      <c r="AK126" s="217"/>
      <c r="AL126" s="217"/>
      <c r="AM126" s="217"/>
      <c r="AN126" s="217"/>
      <c r="AO126" s="217"/>
      <c r="AP126" s="217"/>
      <c r="AQ126" s="217"/>
      <c r="AR126" s="217"/>
      <c r="AS126" s="217"/>
      <c r="AT126" s="217"/>
      <c r="AU126" s="217"/>
      <c r="AV126" s="217"/>
      <c r="AW126" s="217"/>
      <c r="AX126" s="217"/>
      <c r="AY126" s="217"/>
      <c r="AZ126" s="217"/>
      <c r="BA126" s="217"/>
      <c r="BB126" s="217"/>
      <c r="BC126" s="217"/>
      <c r="BD126" s="217"/>
      <c r="BE126" s="217"/>
      <c r="BF126" s="217"/>
      <c r="BG126" s="217"/>
      <c r="BH126" s="217"/>
    </row>
    <row r="127" spans="1:60" ht="33.75" outlineLevel="1" x14ac:dyDescent="0.2">
      <c r="A127" s="246">
        <v>71</v>
      </c>
      <c r="B127" s="247" t="s">
        <v>345</v>
      </c>
      <c r="C127" s="261" t="s">
        <v>346</v>
      </c>
      <c r="D127" s="248" t="s">
        <v>192</v>
      </c>
      <c r="E127" s="249">
        <v>2</v>
      </c>
      <c r="F127" s="250"/>
      <c r="G127" s="251">
        <f>ROUND(E127*F127,2)</f>
        <v>0</v>
      </c>
      <c r="H127" s="250"/>
      <c r="I127" s="251">
        <f>ROUND(E127*H127,2)</f>
        <v>0</v>
      </c>
      <c r="J127" s="250"/>
      <c r="K127" s="251">
        <f>ROUND(E127*J127,2)</f>
        <v>0</v>
      </c>
      <c r="L127" s="251">
        <v>12</v>
      </c>
      <c r="M127" s="251">
        <f>G127*(1+L127/100)</f>
        <v>0</v>
      </c>
      <c r="N127" s="249">
        <v>1.6E-2</v>
      </c>
      <c r="O127" s="249">
        <f>ROUND(E127*N127,2)</f>
        <v>0.03</v>
      </c>
      <c r="P127" s="249">
        <v>0</v>
      </c>
      <c r="Q127" s="249">
        <f>ROUND(E127*P127,2)</f>
        <v>0</v>
      </c>
      <c r="R127" s="251" t="s">
        <v>159</v>
      </c>
      <c r="S127" s="251" t="s">
        <v>151</v>
      </c>
      <c r="T127" s="252" t="s">
        <v>151</v>
      </c>
      <c r="U127" s="228">
        <v>0</v>
      </c>
      <c r="V127" s="228">
        <f>ROUND(E127*U127,2)</f>
        <v>0</v>
      </c>
      <c r="W127" s="228"/>
      <c r="X127" s="228" t="s">
        <v>160</v>
      </c>
      <c r="Y127" s="228" t="s">
        <v>153</v>
      </c>
      <c r="Z127" s="217"/>
      <c r="AA127" s="217"/>
      <c r="AB127" s="217"/>
      <c r="AC127" s="217"/>
      <c r="AD127" s="217"/>
      <c r="AE127" s="217"/>
      <c r="AF127" s="217"/>
      <c r="AG127" s="217" t="s">
        <v>161</v>
      </c>
      <c r="AH127" s="217"/>
      <c r="AI127" s="217"/>
      <c r="AJ127" s="217"/>
      <c r="AK127" s="217"/>
      <c r="AL127" s="217"/>
      <c r="AM127" s="217"/>
      <c r="AN127" s="217"/>
      <c r="AO127" s="217"/>
      <c r="AP127" s="217"/>
      <c r="AQ127" s="217"/>
      <c r="AR127" s="217"/>
      <c r="AS127" s="217"/>
      <c r="AT127" s="217"/>
      <c r="AU127" s="217"/>
      <c r="AV127" s="217"/>
      <c r="AW127" s="217"/>
      <c r="AX127" s="217"/>
      <c r="AY127" s="217"/>
      <c r="AZ127" s="217"/>
      <c r="BA127" s="217"/>
      <c r="BB127" s="217"/>
      <c r="BC127" s="217"/>
      <c r="BD127" s="217"/>
      <c r="BE127" s="217"/>
      <c r="BF127" s="217"/>
      <c r="BG127" s="217"/>
      <c r="BH127" s="217"/>
    </row>
    <row r="128" spans="1:60" ht="33.75" outlineLevel="1" x14ac:dyDescent="0.2">
      <c r="A128" s="246">
        <v>72</v>
      </c>
      <c r="B128" s="247" t="s">
        <v>347</v>
      </c>
      <c r="C128" s="261" t="s">
        <v>348</v>
      </c>
      <c r="D128" s="248" t="s">
        <v>192</v>
      </c>
      <c r="E128" s="249">
        <v>1</v>
      </c>
      <c r="F128" s="250"/>
      <c r="G128" s="251">
        <f>ROUND(E128*F128,2)</f>
        <v>0</v>
      </c>
      <c r="H128" s="250"/>
      <c r="I128" s="251">
        <f>ROUND(E128*H128,2)</f>
        <v>0</v>
      </c>
      <c r="J128" s="250"/>
      <c r="K128" s="251">
        <f>ROUND(E128*J128,2)</f>
        <v>0</v>
      </c>
      <c r="L128" s="251">
        <v>12</v>
      </c>
      <c r="M128" s="251">
        <f>G128*(1+L128/100)</f>
        <v>0</v>
      </c>
      <c r="N128" s="249">
        <v>1.7000000000000001E-2</v>
      </c>
      <c r="O128" s="249">
        <f>ROUND(E128*N128,2)</f>
        <v>0.02</v>
      </c>
      <c r="P128" s="249">
        <v>0</v>
      </c>
      <c r="Q128" s="249">
        <f>ROUND(E128*P128,2)</f>
        <v>0</v>
      </c>
      <c r="R128" s="251" t="s">
        <v>159</v>
      </c>
      <c r="S128" s="251" t="s">
        <v>151</v>
      </c>
      <c r="T128" s="252" t="s">
        <v>151</v>
      </c>
      <c r="U128" s="228">
        <v>0</v>
      </c>
      <c r="V128" s="228">
        <f>ROUND(E128*U128,2)</f>
        <v>0</v>
      </c>
      <c r="W128" s="228"/>
      <c r="X128" s="228" t="s">
        <v>160</v>
      </c>
      <c r="Y128" s="228" t="s">
        <v>153</v>
      </c>
      <c r="Z128" s="217"/>
      <c r="AA128" s="217"/>
      <c r="AB128" s="217"/>
      <c r="AC128" s="217"/>
      <c r="AD128" s="217"/>
      <c r="AE128" s="217"/>
      <c r="AF128" s="217"/>
      <c r="AG128" s="217" t="s">
        <v>161</v>
      </c>
      <c r="AH128" s="217"/>
      <c r="AI128" s="217"/>
      <c r="AJ128" s="217"/>
      <c r="AK128" s="217"/>
      <c r="AL128" s="217"/>
      <c r="AM128" s="217"/>
      <c r="AN128" s="217"/>
      <c r="AO128" s="217"/>
      <c r="AP128" s="217"/>
      <c r="AQ128" s="217"/>
      <c r="AR128" s="217"/>
      <c r="AS128" s="217"/>
      <c r="AT128" s="217"/>
      <c r="AU128" s="217"/>
      <c r="AV128" s="217"/>
      <c r="AW128" s="217"/>
      <c r="AX128" s="217"/>
      <c r="AY128" s="217"/>
      <c r="AZ128" s="217"/>
      <c r="BA128" s="217"/>
      <c r="BB128" s="217"/>
      <c r="BC128" s="217"/>
      <c r="BD128" s="217"/>
      <c r="BE128" s="217"/>
      <c r="BF128" s="217"/>
      <c r="BG128" s="217"/>
      <c r="BH128" s="217"/>
    </row>
    <row r="129" spans="1:60" ht="22.5" outlineLevel="1" x14ac:dyDescent="0.2">
      <c r="A129" s="246">
        <v>73</v>
      </c>
      <c r="B129" s="247" t="s">
        <v>349</v>
      </c>
      <c r="C129" s="261" t="s">
        <v>350</v>
      </c>
      <c r="D129" s="248" t="s">
        <v>192</v>
      </c>
      <c r="E129" s="249">
        <v>1</v>
      </c>
      <c r="F129" s="250"/>
      <c r="G129" s="251">
        <f>ROUND(E129*F129,2)</f>
        <v>0</v>
      </c>
      <c r="H129" s="250"/>
      <c r="I129" s="251">
        <f>ROUND(E129*H129,2)</f>
        <v>0</v>
      </c>
      <c r="J129" s="250"/>
      <c r="K129" s="251">
        <f>ROUND(E129*J129,2)</f>
        <v>0</v>
      </c>
      <c r="L129" s="251">
        <v>12</v>
      </c>
      <c r="M129" s="251">
        <f>G129*(1+L129/100)</f>
        <v>0</v>
      </c>
      <c r="N129" s="249">
        <v>2.0500000000000001E-2</v>
      </c>
      <c r="O129" s="249">
        <f>ROUND(E129*N129,2)</f>
        <v>0.02</v>
      </c>
      <c r="P129" s="249">
        <v>0</v>
      </c>
      <c r="Q129" s="249">
        <f>ROUND(E129*P129,2)</f>
        <v>0</v>
      </c>
      <c r="R129" s="251" t="s">
        <v>159</v>
      </c>
      <c r="S129" s="251" t="s">
        <v>151</v>
      </c>
      <c r="T129" s="252" t="s">
        <v>151</v>
      </c>
      <c r="U129" s="228">
        <v>0</v>
      </c>
      <c r="V129" s="228">
        <f>ROUND(E129*U129,2)</f>
        <v>0</v>
      </c>
      <c r="W129" s="228"/>
      <c r="X129" s="228" t="s">
        <v>160</v>
      </c>
      <c r="Y129" s="228" t="s">
        <v>153</v>
      </c>
      <c r="Z129" s="217"/>
      <c r="AA129" s="217"/>
      <c r="AB129" s="217"/>
      <c r="AC129" s="217"/>
      <c r="AD129" s="217"/>
      <c r="AE129" s="217"/>
      <c r="AF129" s="217"/>
      <c r="AG129" s="217" t="s">
        <v>161</v>
      </c>
      <c r="AH129" s="217"/>
      <c r="AI129" s="217"/>
      <c r="AJ129" s="217"/>
      <c r="AK129" s="217"/>
      <c r="AL129" s="217"/>
      <c r="AM129" s="217"/>
      <c r="AN129" s="217"/>
      <c r="AO129" s="217"/>
      <c r="AP129" s="217"/>
      <c r="AQ129" s="217"/>
      <c r="AR129" s="217"/>
      <c r="AS129" s="217"/>
      <c r="AT129" s="217"/>
      <c r="AU129" s="217"/>
      <c r="AV129" s="217"/>
      <c r="AW129" s="217"/>
      <c r="AX129" s="217"/>
      <c r="AY129" s="217"/>
      <c r="AZ129" s="217"/>
      <c r="BA129" s="217"/>
      <c r="BB129" s="217"/>
      <c r="BC129" s="217"/>
      <c r="BD129" s="217"/>
      <c r="BE129" s="217"/>
      <c r="BF129" s="217"/>
      <c r="BG129" s="217"/>
      <c r="BH129" s="217"/>
    </row>
    <row r="130" spans="1:60" outlineLevel="1" x14ac:dyDescent="0.2">
      <c r="A130" s="238">
        <v>74</v>
      </c>
      <c r="B130" s="239" t="s">
        <v>351</v>
      </c>
      <c r="C130" s="259" t="s">
        <v>352</v>
      </c>
      <c r="D130" s="240" t="s">
        <v>250</v>
      </c>
      <c r="E130" s="241">
        <v>1</v>
      </c>
      <c r="F130" s="242"/>
      <c r="G130" s="243">
        <f>ROUND(E130*F130,2)</f>
        <v>0</v>
      </c>
      <c r="H130" s="242"/>
      <c r="I130" s="243">
        <f>ROUND(E130*H130,2)</f>
        <v>0</v>
      </c>
      <c r="J130" s="242"/>
      <c r="K130" s="243">
        <f>ROUND(E130*J130,2)</f>
        <v>0</v>
      </c>
      <c r="L130" s="243">
        <v>12</v>
      </c>
      <c r="M130" s="243">
        <f>G130*(1+L130/100)</f>
        <v>0</v>
      </c>
      <c r="N130" s="241">
        <v>0.184</v>
      </c>
      <c r="O130" s="241">
        <f>ROUND(E130*N130,2)</f>
        <v>0.18</v>
      </c>
      <c r="P130" s="241">
        <v>0</v>
      </c>
      <c r="Q130" s="241">
        <f>ROUND(E130*P130,2)</f>
        <v>0</v>
      </c>
      <c r="R130" s="243"/>
      <c r="S130" s="243" t="s">
        <v>304</v>
      </c>
      <c r="T130" s="244" t="s">
        <v>339</v>
      </c>
      <c r="U130" s="228">
        <v>0</v>
      </c>
      <c r="V130" s="228">
        <f>ROUND(E130*U130,2)</f>
        <v>0</v>
      </c>
      <c r="W130" s="228"/>
      <c r="X130" s="228" t="s">
        <v>160</v>
      </c>
      <c r="Y130" s="228" t="s">
        <v>153</v>
      </c>
      <c r="Z130" s="217"/>
      <c r="AA130" s="217"/>
      <c r="AB130" s="217"/>
      <c r="AC130" s="217"/>
      <c r="AD130" s="217"/>
      <c r="AE130" s="217"/>
      <c r="AF130" s="217"/>
      <c r="AG130" s="217" t="s">
        <v>161</v>
      </c>
      <c r="AH130" s="217"/>
      <c r="AI130" s="217"/>
      <c r="AJ130" s="217"/>
      <c r="AK130" s="217"/>
      <c r="AL130" s="217"/>
      <c r="AM130" s="217"/>
      <c r="AN130" s="217"/>
      <c r="AO130" s="217"/>
      <c r="AP130" s="217"/>
      <c r="AQ130" s="217"/>
      <c r="AR130" s="217"/>
      <c r="AS130" s="217"/>
      <c r="AT130" s="217"/>
      <c r="AU130" s="217"/>
      <c r="AV130" s="217"/>
      <c r="AW130" s="217"/>
      <c r="AX130" s="217"/>
      <c r="AY130" s="217"/>
      <c r="AZ130" s="217"/>
      <c r="BA130" s="217"/>
      <c r="BB130" s="217"/>
      <c r="BC130" s="217"/>
      <c r="BD130" s="217"/>
      <c r="BE130" s="217"/>
      <c r="BF130" s="217"/>
      <c r="BG130" s="217"/>
      <c r="BH130" s="217"/>
    </row>
    <row r="131" spans="1:60" outlineLevel="1" x14ac:dyDescent="0.2">
      <c r="A131" s="224">
        <v>75</v>
      </c>
      <c r="B131" s="225" t="s">
        <v>353</v>
      </c>
      <c r="C131" s="264" t="s">
        <v>354</v>
      </c>
      <c r="D131" s="226" t="s">
        <v>0</v>
      </c>
      <c r="E131" s="256"/>
      <c r="F131" s="229"/>
      <c r="G131" s="228">
        <f>ROUND(E131*F131,2)</f>
        <v>0</v>
      </c>
      <c r="H131" s="229"/>
      <c r="I131" s="228">
        <f>ROUND(E131*H131,2)</f>
        <v>0</v>
      </c>
      <c r="J131" s="229"/>
      <c r="K131" s="228">
        <f>ROUND(E131*J131,2)</f>
        <v>0</v>
      </c>
      <c r="L131" s="228">
        <v>12</v>
      </c>
      <c r="M131" s="228">
        <f>G131*(1+L131/100)</f>
        <v>0</v>
      </c>
      <c r="N131" s="227">
        <v>0</v>
      </c>
      <c r="O131" s="227">
        <f>ROUND(E131*N131,2)</f>
        <v>0</v>
      </c>
      <c r="P131" s="227">
        <v>0</v>
      </c>
      <c r="Q131" s="227">
        <f>ROUND(E131*P131,2)</f>
        <v>0</v>
      </c>
      <c r="R131" s="228" t="s">
        <v>336</v>
      </c>
      <c r="S131" s="228" t="s">
        <v>151</v>
      </c>
      <c r="T131" s="228" t="s">
        <v>151</v>
      </c>
      <c r="U131" s="228">
        <v>0</v>
      </c>
      <c r="V131" s="228">
        <f>ROUND(E131*U131,2)</f>
        <v>0</v>
      </c>
      <c r="W131" s="228"/>
      <c r="X131" s="228" t="s">
        <v>215</v>
      </c>
      <c r="Y131" s="228" t="s">
        <v>153</v>
      </c>
      <c r="Z131" s="217"/>
      <c r="AA131" s="217"/>
      <c r="AB131" s="217"/>
      <c r="AC131" s="217"/>
      <c r="AD131" s="217"/>
      <c r="AE131" s="217"/>
      <c r="AF131" s="217"/>
      <c r="AG131" s="217" t="s">
        <v>216</v>
      </c>
      <c r="AH131" s="217"/>
      <c r="AI131" s="217"/>
      <c r="AJ131" s="217"/>
      <c r="AK131" s="217"/>
      <c r="AL131" s="217"/>
      <c r="AM131" s="217"/>
      <c r="AN131" s="217"/>
      <c r="AO131" s="217"/>
      <c r="AP131" s="217"/>
      <c r="AQ131" s="217"/>
      <c r="AR131" s="217"/>
      <c r="AS131" s="217"/>
      <c r="AT131" s="217"/>
      <c r="AU131" s="217"/>
      <c r="AV131" s="217"/>
      <c r="AW131" s="217"/>
      <c r="AX131" s="217"/>
      <c r="AY131" s="217"/>
      <c r="AZ131" s="217"/>
      <c r="BA131" s="217"/>
      <c r="BB131" s="217"/>
      <c r="BC131" s="217"/>
      <c r="BD131" s="217"/>
      <c r="BE131" s="217"/>
      <c r="BF131" s="217"/>
      <c r="BG131" s="217"/>
      <c r="BH131" s="217"/>
    </row>
    <row r="132" spans="1:60" outlineLevel="2" x14ac:dyDescent="0.2">
      <c r="A132" s="224"/>
      <c r="B132" s="225"/>
      <c r="C132" s="265" t="s">
        <v>355</v>
      </c>
      <c r="D132" s="257"/>
      <c r="E132" s="257"/>
      <c r="F132" s="257"/>
      <c r="G132" s="257"/>
      <c r="H132" s="228"/>
      <c r="I132" s="228"/>
      <c r="J132" s="228"/>
      <c r="K132" s="228"/>
      <c r="L132" s="228"/>
      <c r="M132" s="228"/>
      <c r="N132" s="227"/>
      <c r="O132" s="227"/>
      <c r="P132" s="227"/>
      <c r="Q132" s="227"/>
      <c r="R132" s="228"/>
      <c r="S132" s="228"/>
      <c r="T132" s="228"/>
      <c r="U132" s="228"/>
      <c r="V132" s="228"/>
      <c r="W132" s="228"/>
      <c r="X132" s="228"/>
      <c r="Y132" s="228"/>
      <c r="Z132" s="217"/>
      <c r="AA132" s="217"/>
      <c r="AB132" s="217"/>
      <c r="AC132" s="217"/>
      <c r="AD132" s="217"/>
      <c r="AE132" s="217"/>
      <c r="AF132" s="217"/>
      <c r="AG132" s="217" t="s">
        <v>156</v>
      </c>
      <c r="AH132" s="217"/>
      <c r="AI132" s="217"/>
      <c r="AJ132" s="217"/>
      <c r="AK132" s="217"/>
      <c r="AL132" s="217"/>
      <c r="AM132" s="217"/>
      <c r="AN132" s="217"/>
      <c r="AO132" s="217"/>
      <c r="AP132" s="217"/>
      <c r="AQ132" s="217"/>
      <c r="AR132" s="217"/>
      <c r="AS132" s="217"/>
      <c r="AT132" s="217"/>
      <c r="AU132" s="217"/>
      <c r="AV132" s="217"/>
      <c r="AW132" s="217"/>
      <c r="AX132" s="217"/>
      <c r="AY132" s="217"/>
      <c r="AZ132" s="217"/>
      <c r="BA132" s="217"/>
      <c r="BB132" s="217"/>
      <c r="BC132" s="217"/>
      <c r="BD132" s="217"/>
      <c r="BE132" s="217"/>
      <c r="BF132" s="217"/>
      <c r="BG132" s="217"/>
      <c r="BH132" s="217"/>
    </row>
    <row r="133" spans="1:60" x14ac:dyDescent="0.2">
      <c r="A133" s="231" t="s">
        <v>145</v>
      </c>
      <c r="B133" s="232" t="s">
        <v>101</v>
      </c>
      <c r="C133" s="258" t="s">
        <v>102</v>
      </c>
      <c r="D133" s="233"/>
      <c r="E133" s="234"/>
      <c r="F133" s="235"/>
      <c r="G133" s="235">
        <f>SUMIF(AG134:AG141,"&lt;&gt;NOR",G134:G141)</f>
        <v>0</v>
      </c>
      <c r="H133" s="235"/>
      <c r="I133" s="235">
        <f>SUM(I134:I141)</f>
        <v>0</v>
      </c>
      <c r="J133" s="235"/>
      <c r="K133" s="235">
        <f>SUM(K134:K141)</f>
        <v>0</v>
      </c>
      <c r="L133" s="235"/>
      <c r="M133" s="235">
        <f>SUM(M134:M141)</f>
        <v>0</v>
      </c>
      <c r="N133" s="234"/>
      <c r="O133" s="234">
        <f>SUM(O134:O141)</f>
        <v>0.12000000000000001</v>
      </c>
      <c r="P133" s="234"/>
      <c r="Q133" s="234">
        <f>SUM(Q134:Q141)</f>
        <v>0</v>
      </c>
      <c r="R133" s="235"/>
      <c r="S133" s="235"/>
      <c r="T133" s="236"/>
      <c r="U133" s="230"/>
      <c r="V133" s="230">
        <f>SUM(V134:V141)</f>
        <v>8.2899999999999991</v>
      </c>
      <c r="W133" s="230"/>
      <c r="X133" s="230"/>
      <c r="Y133" s="230"/>
      <c r="AG133" t="s">
        <v>146</v>
      </c>
    </row>
    <row r="134" spans="1:60" outlineLevel="1" x14ac:dyDescent="0.2">
      <c r="A134" s="246">
        <v>76</v>
      </c>
      <c r="B134" s="247" t="s">
        <v>356</v>
      </c>
      <c r="C134" s="261" t="s">
        <v>357</v>
      </c>
      <c r="D134" s="248" t="s">
        <v>164</v>
      </c>
      <c r="E134" s="249">
        <v>4.6900000000000004</v>
      </c>
      <c r="F134" s="250"/>
      <c r="G134" s="251">
        <f>ROUND(E134*F134,2)</f>
        <v>0</v>
      </c>
      <c r="H134" s="250"/>
      <c r="I134" s="251">
        <f>ROUND(E134*H134,2)</f>
        <v>0</v>
      </c>
      <c r="J134" s="250"/>
      <c r="K134" s="251">
        <f>ROUND(E134*J134,2)</f>
        <v>0</v>
      </c>
      <c r="L134" s="251">
        <v>12</v>
      </c>
      <c r="M134" s="251">
        <f>G134*(1+L134/100)</f>
        <v>0</v>
      </c>
      <c r="N134" s="249">
        <v>2.1000000000000001E-4</v>
      </c>
      <c r="O134" s="249">
        <f>ROUND(E134*N134,2)</f>
        <v>0</v>
      </c>
      <c r="P134" s="249">
        <v>0</v>
      </c>
      <c r="Q134" s="249">
        <f>ROUND(E134*P134,2)</f>
        <v>0</v>
      </c>
      <c r="R134" s="251" t="s">
        <v>358</v>
      </c>
      <c r="S134" s="251" t="s">
        <v>151</v>
      </c>
      <c r="T134" s="252" t="s">
        <v>151</v>
      </c>
      <c r="U134" s="228">
        <v>0.05</v>
      </c>
      <c r="V134" s="228">
        <f>ROUND(E134*U134,2)</f>
        <v>0.23</v>
      </c>
      <c r="W134" s="228"/>
      <c r="X134" s="228" t="s">
        <v>152</v>
      </c>
      <c r="Y134" s="228" t="s">
        <v>153</v>
      </c>
      <c r="Z134" s="217"/>
      <c r="AA134" s="217"/>
      <c r="AB134" s="217"/>
      <c r="AC134" s="217"/>
      <c r="AD134" s="217"/>
      <c r="AE134" s="217"/>
      <c r="AF134" s="217"/>
      <c r="AG134" s="217" t="s">
        <v>154</v>
      </c>
      <c r="AH134" s="217"/>
      <c r="AI134" s="217"/>
      <c r="AJ134" s="217"/>
      <c r="AK134" s="217"/>
      <c r="AL134" s="217"/>
      <c r="AM134" s="217"/>
      <c r="AN134" s="217"/>
      <c r="AO134" s="217"/>
      <c r="AP134" s="217"/>
      <c r="AQ134" s="217"/>
      <c r="AR134" s="217"/>
      <c r="AS134" s="217"/>
      <c r="AT134" s="217"/>
      <c r="AU134" s="217"/>
      <c r="AV134" s="217"/>
      <c r="AW134" s="217"/>
      <c r="AX134" s="217"/>
      <c r="AY134" s="217"/>
      <c r="AZ134" s="217"/>
      <c r="BA134" s="217"/>
      <c r="BB134" s="217"/>
      <c r="BC134" s="217"/>
      <c r="BD134" s="217"/>
      <c r="BE134" s="217"/>
      <c r="BF134" s="217"/>
      <c r="BG134" s="217"/>
      <c r="BH134" s="217"/>
    </row>
    <row r="135" spans="1:60" ht="22.5" outlineLevel="1" x14ac:dyDescent="0.2">
      <c r="A135" s="246">
        <v>77</v>
      </c>
      <c r="B135" s="247" t="s">
        <v>359</v>
      </c>
      <c r="C135" s="261" t="s">
        <v>360</v>
      </c>
      <c r="D135" s="248" t="s">
        <v>201</v>
      </c>
      <c r="E135" s="249">
        <v>5.96</v>
      </c>
      <c r="F135" s="250"/>
      <c r="G135" s="251">
        <f>ROUND(E135*F135,2)</f>
        <v>0</v>
      </c>
      <c r="H135" s="250"/>
      <c r="I135" s="251">
        <f>ROUND(E135*H135,2)</f>
        <v>0</v>
      </c>
      <c r="J135" s="250"/>
      <c r="K135" s="251">
        <f>ROUND(E135*J135,2)</f>
        <v>0</v>
      </c>
      <c r="L135" s="251">
        <v>12</v>
      </c>
      <c r="M135" s="251">
        <f>G135*(1+L135/100)</f>
        <v>0</v>
      </c>
      <c r="N135" s="249">
        <v>5.1000000000000004E-4</v>
      </c>
      <c r="O135" s="249">
        <f>ROUND(E135*N135,2)</f>
        <v>0</v>
      </c>
      <c r="P135" s="249">
        <v>0</v>
      </c>
      <c r="Q135" s="249">
        <f>ROUND(E135*P135,2)</f>
        <v>0</v>
      </c>
      <c r="R135" s="251" t="s">
        <v>358</v>
      </c>
      <c r="S135" s="251" t="s">
        <v>151</v>
      </c>
      <c r="T135" s="252" t="s">
        <v>151</v>
      </c>
      <c r="U135" s="228">
        <v>0.23599999999999999</v>
      </c>
      <c r="V135" s="228">
        <f>ROUND(E135*U135,2)</f>
        <v>1.41</v>
      </c>
      <c r="W135" s="228"/>
      <c r="X135" s="228" t="s">
        <v>152</v>
      </c>
      <c r="Y135" s="228" t="s">
        <v>153</v>
      </c>
      <c r="Z135" s="217"/>
      <c r="AA135" s="217"/>
      <c r="AB135" s="217"/>
      <c r="AC135" s="217"/>
      <c r="AD135" s="217"/>
      <c r="AE135" s="217"/>
      <c r="AF135" s="217"/>
      <c r="AG135" s="217" t="s">
        <v>154</v>
      </c>
      <c r="AH135" s="217"/>
      <c r="AI135" s="217"/>
      <c r="AJ135" s="217"/>
      <c r="AK135" s="217"/>
      <c r="AL135" s="217"/>
      <c r="AM135" s="217"/>
      <c r="AN135" s="217"/>
      <c r="AO135" s="217"/>
      <c r="AP135" s="217"/>
      <c r="AQ135" s="217"/>
      <c r="AR135" s="217"/>
      <c r="AS135" s="217"/>
      <c r="AT135" s="217"/>
      <c r="AU135" s="217"/>
      <c r="AV135" s="217"/>
      <c r="AW135" s="217"/>
      <c r="AX135" s="217"/>
      <c r="AY135" s="217"/>
      <c r="AZ135" s="217"/>
      <c r="BA135" s="217"/>
      <c r="BB135" s="217"/>
      <c r="BC135" s="217"/>
      <c r="BD135" s="217"/>
      <c r="BE135" s="217"/>
      <c r="BF135" s="217"/>
      <c r="BG135" s="217"/>
      <c r="BH135" s="217"/>
    </row>
    <row r="136" spans="1:60" outlineLevel="1" x14ac:dyDescent="0.2">
      <c r="A136" s="246">
        <v>78</v>
      </c>
      <c r="B136" s="247" t="s">
        <v>361</v>
      </c>
      <c r="C136" s="261" t="s">
        <v>362</v>
      </c>
      <c r="D136" s="248" t="s">
        <v>201</v>
      </c>
      <c r="E136" s="249">
        <v>5.96</v>
      </c>
      <c r="F136" s="250"/>
      <c r="G136" s="251">
        <f>ROUND(E136*F136,2)</f>
        <v>0</v>
      </c>
      <c r="H136" s="250"/>
      <c r="I136" s="251">
        <f>ROUND(E136*H136,2)</f>
        <v>0</v>
      </c>
      <c r="J136" s="250"/>
      <c r="K136" s="251">
        <f>ROUND(E136*J136,2)</f>
        <v>0</v>
      </c>
      <c r="L136" s="251">
        <v>12</v>
      </c>
      <c r="M136" s="251">
        <f>G136*(1+L136/100)</f>
        <v>0</v>
      </c>
      <c r="N136" s="249">
        <v>0</v>
      </c>
      <c r="O136" s="249">
        <f>ROUND(E136*N136,2)</f>
        <v>0</v>
      </c>
      <c r="P136" s="249">
        <v>0</v>
      </c>
      <c r="Q136" s="249">
        <f>ROUND(E136*P136,2)</f>
        <v>0</v>
      </c>
      <c r="R136" s="251" t="s">
        <v>358</v>
      </c>
      <c r="S136" s="251" t="s">
        <v>151</v>
      </c>
      <c r="T136" s="252" t="s">
        <v>151</v>
      </c>
      <c r="U136" s="228">
        <v>0.154</v>
      </c>
      <c r="V136" s="228">
        <f>ROUND(E136*U136,2)</f>
        <v>0.92</v>
      </c>
      <c r="W136" s="228"/>
      <c r="X136" s="228" t="s">
        <v>152</v>
      </c>
      <c r="Y136" s="228" t="s">
        <v>153</v>
      </c>
      <c r="Z136" s="217"/>
      <c r="AA136" s="217"/>
      <c r="AB136" s="217"/>
      <c r="AC136" s="217"/>
      <c r="AD136" s="217"/>
      <c r="AE136" s="217"/>
      <c r="AF136" s="217"/>
      <c r="AG136" s="217" t="s">
        <v>154</v>
      </c>
      <c r="AH136" s="217"/>
      <c r="AI136" s="217"/>
      <c r="AJ136" s="217"/>
      <c r="AK136" s="217"/>
      <c r="AL136" s="217"/>
      <c r="AM136" s="217"/>
      <c r="AN136" s="217"/>
      <c r="AO136" s="217"/>
      <c r="AP136" s="217"/>
      <c r="AQ136" s="217"/>
      <c r="AR136" s="217"/>
      <c r="AS136" s="217"/>
      <c r="AT136" s="217"/>
      <c r="AU136" s="217"/>
      <c r="AV136" s="217"/>
      <c r="AW136" s="217"/>
      <c r="AX136" s="217"/>
      <c r="AY136" s="217"/>
      <c r="AZ136" s="217"/>
      <c r="BA136" s="217"/>
      <c r="BB136" s="217"/>
      <c r="BC136" s="217"/>
      <c r="BD136" s="217"/>
      <c r="BE136" s="217"/>
      <c r="BF136" s="217"/>
      <c r="BG136" s="217"/>
      <c r="BH136" s="217"/>
    </row>
    <row r="137" spans="1:60" ht="22.5" outlineLevel="1" x14ac:dyDescent="0.2">
      <c r="A137" s="246">
        <v>79</v>
      </c>
      <c r="B137" s="247" t="s">
        <v>363</v>
      </c>
      <c r="C137" s="261" t="s">
        <v>364</v>
      </c>
      <c r="D137" s="248" t="s">
        <v>164</v>
      </c>
      <c r="E137" s="249">
        <v>4.6900000000000004</v>
      </c>
      <c r="F137" s="250"/>
      <c r="G137" s="251">
        <f>ROUND(E137*F137,2)</f>
        <v>0</v>
      </c>
      <c r="H137" s="250"/>
      <c r="I137" s="251">
        <f>ROUND(E137*H137,2)</f>
        <v>0</v>
      </c>
      <c r="J137" s="250"/>
      <c r="K137" s="251">
        <f>ROUND(E137*J137,2)</f>
        <v>0</v>
      </c>
      <c r="L137" s="251">
        <v>12</v>
      </c>
      <c r="M137" s="251">
        <f>G137*(1+L137/100)</f>
        <v>0</v>
      </c>
      <c r="N137" s="249">
        <v>0</v>
      </c>
      <c r="O137" s="249">
        <f>ROUND(E137*N137,2)</f>
        <v>0</v>
      </c>
      <c r="P137" s="249">
        <v>0</v>
      </c>
      <c r="Q137" s="249">
        <f>ROUND(E137*P137,2)</f>
        <v>0</v>
      </c>
      <c r="R137" s="251" t="s">
        <v>358</v>
      </c>
      <c r="S137" s="251" t="s">
        <v>151</v>
      </c>
      <c r="T137" s="252" t="s">
        <v>151</v>
      </c>
      <c r="U137" s="228">
        <v>0.24399999999999999</v>
      </c>
      <c r="V137" s="228">
        <f>ROUND(E137*U137,2)</f>
        <v>1.1399999999999999</v>
      </c>
      <c r="W137" s="228"/>
      <c r="X137" s="228" t="s">
        <v>152</v>
      </c>
      <c r="Y137" s="228" t="s">
        <v>153</v>
      </c>
      <c r="Z137" s="217"/>
      <c r="AA137" s="217"/>
      <c r="AB137" s="217"/>
      <c r="AC137" s="217"/>
      <c r="AD137" s="217"/>
      <c r="AE137" s="217"/>
      <c r="AF137" s="217"/>
      <c r="AG137" s="217" t="s">
        <v>154</v>
      </c>
      <c r="AH137" s="217"/>
      <c r="AI137" s="217"/>
      <c r="AJ137" s="217"/>
      <c r="AK137" s="217"/>
      <c r="AL137" s="217"/>
      <c r="AM137" s="217"/>
      <c r="AN137" s="217"/>
      <c r="AO137" s="217"/>
      <c r="AP137" s="217"/>
      <c r="AQ137" s="217"/>
      <c r="AR137" s="217"/>
      <c r="AS137" s="217"/>
      <c r="AT137" s="217"/>
      <c r="AU137" s="217"/>
      <c r="AV137" s="217"/>
      <c r="AW137" s="217"/>
      <c r="AX137" s="217"/>
      <c r="AY137" s="217"/>
      <c r="AZ137" s="217"/>
      <c r="BA137" s="217"/>
      <c r="BB137" s="217"/>
      <c r="BC137" s="217"/>
      <c r="BD137" s="217"/>
      <c r="BE137" s="217"/>
      <c r="BF137" s="217"/>
      <c r="BG137" s="217"/>
      <c r="BH137" s="217"/>
    </row>
    <row r="138" spans="1:60" ht="22.5" outlineLevel="1" x14ac:dyDescent="0.2">
      <c r="A138" s="246">
        <v>80</v>
      </c>
      <c r="B138" s="247" t="s">
        <v>365</v>
      </c>
      <c r="C138" s="261" t="s">
        <v>366</v>
      </c>
      <c r="D138" s="248" t="s">
        <v>164</v>
      </c>
      <c r="E138" s="249">
        <v>4.6900000000000004</v>
      </c>
      <c r="F138" s="250"/>
      <c r="G138" s="251">
        <f>ROUND(E138*F138,2)</f>
        <v>0</v>
      </c>
      <c r="H138" s="250"/>
      <c r="I138" s="251">
        <f>ROUND(E138*H138,2)</f>
        <v>0</v>
      </c>
      <c r="J138" s="250"/>
      <c r="K138" s="251">
        <f>ROUND(E138*J138,2)</f>
        <v>0</v>
      </c>
      <c r="L138" s="251">
        <v>12</v>
      </c>
      <c r="M138" s="251">
        <f>G138*(1+L138/100)</f>
        <v>0</v>
      </c>
      <c r="N138" s="249">
        <v>5.0400000000000002E-3</v>
      </c>
      <c r="O138" s="249">
        <f>ROUND(E138*N138,2)</f>
        <v>0.02</v>
      </c>
      <c r="P138" s="249">
        <v>0</v>
      </c>
      <c r="Q138" s="249">
        <f>ROUND(E138*P138,2)</f>
        <v>0</v>
      </c>
      <c r="R138" s="251" t="s">
        <v>358</v>
      </c>
      <c r="S138" s="251" t="s">
        <v>151</v>
      </c>
      <c r="T138" s="252" t="s">
        <v>151</v>
      </c>
      <c r="U138" s="228">
        <v>0.97799999999999998</v>
      </c>
      <c r="V138" s="228">
        <f>ROUND(E138*U138,2)</f>
        <v>4.59</v>
      </c>
      <c r="W138" s="228"/>
      <c r="X138" s="228" t="s">
        <v>152</v>
      </c>
      <c r="Y138" s="228" t="s">
        <v>153</v>
      </c>
      <c r="Z138" s="217"/>
      <c r="AA138" s="217"/>
      <c r="AB138" s="217"/>
      <c r="AC138" s="217"/>
      <c r="AD138" s="217"/>
      <c r="AE138" s="217"/>
      <c r="AF138" s="217"/>
      <c r="AG138" s="217" t="s">
        <v>154</v>
      </c>
      <c r="AH138" s="217"/>
      <c r="AI138" s="217"/>
      <c r="AJ138" s="217"/>
      <c r="AK138" s="217"/>
      <c r="AL138" s="217"/>
      <c r="AM138" s="217"/>
      <c r="AN138" s="217"/>
      <c r="AO138" s="217"/>
      <c r="AP138" s="217"/>
      <c r="AQ138" s="217"/>
      <c r="AR138" s="217"/>
      <c r="AS138" s="217"/>
      <c r="AT138" s="217"/>
      <c r="AU138" s="217"/>
      <c r="AV138" s="217"/>
      <c r="AW138" s="217"/>
      <c r="AX138" s="217"/>
      <c r="AY138" s="217"/>
      <c r="AZ138" s="217"/>
      <c r="BA138" s="217"/>
      <c r="BB138" s="217"/>
      <c r="BC138" s="217"/>
      <c r="BD138" s="217"/>
      <c r="BE138" s="217"/>
      <c r="BF138" s="217"/>
      <c r="BG138" s="217"/>
      <c r="BH138" s="217"/>
    </row>
    <row r="139" spans="1:60" ht="22.5" outlineLevel="1" x14ac:dyDescent="0.2">
      <c r="A139" s="238">
        <v>81</v>
      </c>
      <c r="B139" s="239" t="s">
        <v>367</v>
      </c>
      <c r="C139" s="259" t="s">
        <v>368</v>
      </c>
      <c r="D139" s="240" t="s">
        <v>164</v>
      </c>
      <c r="E139" s="241">
        <v>5.7039999999999997</v>
      </c>
      <c r="F139" s="242"/>
      <c r="G139" s="243">
        <f>ROUND(E139*F139,2)</f>
        <v>0</v>
      </c>
      <c r="H139" s="242"/>
      <c r="I139" s="243">
        <f>ROUND(E139*H139,2)</f>
        <v>0</v>
      </c>
      <c r="J139" s="242"/>
      <c r="K139" s="243">
        <f>ROUND(E139*J139,2)</f>
        <v>0</v>
      </c>
      <c r="L139" s="243">
        <v>12</v>
      </c>
      <c r="M139" s="243">
        <f>G139*(1+L139/100)</f>
        <v>0</v>
      </c>
      <c r="N139" s="241">
        <v>1.7999999999999999E-2</v>
      </c>
      <c r="O139" s="241">
        <f>ROUND(E139*N139,2)</f>
        <v>0.1</v>
      </c>
      <c r="P139" s="241">
        <v>0</v>
      </c>
      <c r="Q139" s="241">
        <f>ROUND(E139*P139,2)</f>
        <v>0</v>
      </c>
      <c r="R139" s="243" t="s">
        <v>159</v>
      </c>
      <c r="S139" s="243" t="s">
        <v>151</v>
      </c>
      <c r="T139" s="244" t="s">
        <v>151</v>
      </c>
      <c r="U139" s="228">
        <v>0</v>
      </c>
      <c r="V139" s="228">
        <f>ROUND(E139*U139,2)</f>
        <v>0</v>
      </c>
      <c r="W139" s="228"/>
      <c r="X139" s="228" t="s">
        <v>160</v>
      </c>
      <c r="Y139" s="228" t="s">
        <v>153</v>
      </c>
      <c r="Z139" s="217"/>
      <c r="AA139" s="217"/>
      <c r="AB139" s="217"/>
      <c r="AC139" s="217"/>
      <c r="AD139" s="217"/>
      <c r="AE139" s="217"/>
      <c r="AF139" s="217"/>
      <c r="AG139" s="217" t="s">
        <v>161</v>
      </c>
      <c r="AH139" s="217"/>
      <c r="AI139" s="217"/>
      <c r="AJ139" s="217"/>
      <c r="AK139" s="217"/>
      <c r="AL139" s="217"/>
      <c r="AM139" s="217"/>
      <c r="AN139" s="217"/>
      <c r="AO139" s="217"/>
      <c r="AP139" s="217"/>
      <c r="AQ139" s="217"/>
      <c r="AR139" s="217"/>
      <c r="AS139" s="217"/>
      <c r="AT139" s="217"/>
      <c r="AU139" s="217"/>
      <c r="AV139" s="217"/>
      <c r="AW139" s="217"/>
      <c r="AX139" s="217"/>
      <c r="AY139" s="217"/>
      <c r="AZ139" s="217"/>
      <c r="BA139" s="217"/>
      <c r="BB139" s="217"/>
      <c r="BC139" s="217"/>
      <c r="BD139" s="217"/>
      <c r="BE139" s="217"/>
      <c r="BF139" s="217"/>
      <c r="BG139" s="217"/>
      <c r="BH139" s="217"/>
    </row>
    <row r="140" spans="1:60" outlineLevel="1" x14ac:dyDescent="0.2">
      <c r="A140" s="224">
        <v>82</v>
      </c>
      <c r="B140" s="225" t="s">
        <v>369</v>
      </c>
      <c r="C140" s="264" t="s">
        <v>370</v>
      </c>
      <c r="D140" s="226" t="s">
        <v>0</v>
      </c>
      <c r="E140" s="256"/>
      <c r="F140" s="229"/>
      <c r="G140" s="228">
        <f>ROUND(E140*F140,2)</f>
        <v>0</v>
      </c>
      <c r="H140" s="229"/>
      <c r="I140" s="228">
        <f>ROUND(E140*H140,2)</f>
        <v>0</v>
      </c>
      <c r="J140" s="229"/>
      <c r="K140" s="228">
        <f>ROUND(E140*J140,2)</f>
        <v>0</v>
      </c>
      <c r="L140" s="228">
        <v>12</v>
      </c>
      <c r="M140" s="228">
        <f>G140*(1+L140/100)</f>
        <v>0</v>
      </c>
      <c r="N140" s="227">
        <v>0</v>
      </c>
      <c r="O140" s="227">
        <f>ROUND(E140*N140,2)</f>
        <v>0</v>
      </c>
      <c r="P140" s="227">
        <v>0</v>
      </c>
      <c r="Q140" s="227">
        <f>ROUND(E140*P140,2)</f>
        <v>0</v>
      </c>
      <c r="R140" s="228" t="s">
        <v>358</v>
      </c>
      <c r="S140" s="228" t="s">
        <v>151</v>
      </c>
      <c r="T140" s="228" t="s">
        <v>151</v>
      </c>
      <c r="U140" s="228">
        <v>0</v>
      </c>
      <c r="V140" s="228">
        <f>ROUND(E140*U140,2)</f>
        <v>0</v>
      </c>
      <c r="W140" s="228"/>
      <c r="X140" s="228" t="s">
        <v>215</v>
      </c>
      <c r="Y140" s="228" t="s">
        <v>153</v>
      </c>
      <c r="Z140" s="217"/>
      <c r="AA140" s="217"/>
      <c r="AB140" s="217"/>
      <c r="AC140" s="217"/>
      <c r="AD140" s="217"/>
      <c r="AE140" s="217"/>
      <c r="AF140" s="217"/>
      <c r="AG140" s="217" t="s">
        <v>216</v>
      </c>
      <c r="AH140" s="217"/>
      <c r="AI140" s="217"/>
      <c r="AJ140" s="217"/>
      <c r="AK140" s="217"/>
      <c r="AL140" s="217"/>
      <c r="AM140" s="217"/>
      <c r="AN140" s="217"/>
      <c r="AO140" s="217"/>
      <c r="AP140" s="217"/>
      <c r="AQ140" s="217"/>
      <c r="AR140" s="217"/>
      <c r="AS140" s="217"/>
      <c r="AT140" s="217"/>
      <c r="AU140" s="217"/>
      <c r="AV140" s="217"/>
      <c r="AW140" s="217"/>
      <c r="AX140" s="217"/>
      <c r="AY140" s="217"/>
      <c r="AZ140" s="217"/>
      <c r="BA140" s="217"/>
      <c r="BB140" s="217"/>
      <c r="BC140" s="217"/>
      <c r="BD140" s="217"/>
      <c r="BE140" s="217"/>
      <c r="BF140" s="217"/>
      <c r="BG140" s="217"/>
      <c r="BH140" s="217"/>
    </row>
    <row r="141" spans="1:60" outlineLevel="2" x14ac:dyDescent="0.2">
      <c r="A141" s="224"/>
      <c r="B141" s="225"/>
      <c r="C141" s="265" t="s">
        <v>355</v>
      </c>
      <c r="D141" s="257"/>
      <c r="E141" s="257"/>
      <c r="F141" s="257"/>
      <c r="G141" s="257"/>
      <c r="H141" s="228"/>
      <c r="I141" s="228"/>
      <c r="J141" s="228"/>
      <c r="K141" s="228"/>
      <c r="L141" s="228"/>
      <c r="M141" s="228"/>
      <c r="N141" s="227"/>
      <c r="O141" s="227"/>
      <c r="P141" s="227"/>
      <c r="Q141" s="227"/>
      <c r="R141" s="228"/>
      <c r="S141" s="228"/>
      <c r="T141" s="228"/>
      <c r="U141" s="228"/>
      <c r="V141" s="228"/>
      <c r="W141" s="228"/>
      <c r="X141" s="228"/>
      <c r="Y141" s="228"/>
      <c r="Z141" s="217"/>
      <c r="AA141" s="217"/>
      <c r="AB141" s="217"/>
      <c r="AC141" s="217"/>
      <c r="AD141" s="217"/>
      <c r="AE141" s="217"/>
      <c r="AF141" s="217"/>
      <c r="AG141" s="217" t="s">
        <v>156</v>
      </c>
      <c r="AH141" s="217"/>
      <c r="AI141" s="217"/>
      <c r="AJ141" s="217"/>
      <c r="AK141" s="217"/>
      <c r="AL141" s="217"/>
      <c r="AM141" s="217"/>
      <c r="AN141" s="217"/>
      <c r="AO141" s="217"/>
      <c r="AP141" s="217"/>
      <c r="AQ141" s="217"/>
      <c r="AR141" s="217"/>
      <c r="AS141" s="217"/>
      <c r="AT141" s="217"/>
      <c r="AU141" s="217"/>
      <c r="AV141" s="217"/>
      <c r="AW141" s="217"/>
      <c r="AX141" s="217"/>
      <c r="AY141" s="217"/>
      <c r="AZ141" s="217"/>
      <c r="BA141" s="217"/>
      <c r="BB141" s="217"/>
      <c r="BC141" s="217"/>
      <c r="BD141" s="217"/>
      <c r="BE141" s="217"/>
      <c r="BF141" s="217"/>
      <c r="BG141" s="217"/>
      <c r="BH141" s="217"/>
    </row>
    <row r="142" spans="1:60" x14ac:dyDescent="0.2">
      <c r="A142" s="231" t="s">
        <v>145</v>
      </c>
      <c r="B142" s="232" t="s">
        <v>103</v>
      </c>
      <c r="C142" s="258" t="s">
        <v>104</v>
      </c>
      <c r="D142" s="233"/>
      <c r="E142" s="234"/>
      <c r="F142" s="235"/>
      <c r="G142" s="235">
        <f>SUMIF(AG143:AG149,"&lt;&gt;NOR",G143:G149)</f>
        <v>0</v>
      </c>
      <c r="H142" s="235"/>
      <c r="I142" s="235">
        <f>SUM(I143:I149)</f>
        <v>0</v>
      </c>
      <c r="J142" s="235"/>
      <c r="K142" s="235">
        <f>SUM(K143:K149)</f>
        <v>0</v>
      </c>
      <c r="L142" s="235"/>
      <c r="M142" s="235">
        <f>SUM(M143:M149)</f>
        <v>0</v>
      </c>
      <c r="N142" s="234"/>
      <c r="O142" s="234">
        <f>SUM(O143:O149)</f>
        <v>0.16</v>
      </c>
      <c r="P142" s="234"/>
      <c r="Q142" s="234">
        <f>SUM(Q143:Q149)</f>
        <v>0.04</v>
      </c>
      <c r="R142" s="235"/>
      <c r="S142" s="235"/>
      <c r="T142" s="236"/>
      <c r="U142" s="230"/>
      <c r="V142" s="230">
        <f>SUM(V143:V149)</f>
        <v>31.89</v>
      </c>
      <c r="W142" s="230"/>
      <c r="X142" s="230"/>
      <c r="Y142" s="230"/>
      <c r="AG142" t="s">
        <v>146</v>
      </c>
    </row>
    <row r="143" spans="1:60" outlineLevel="1" x14ac:dyDescent="0.2">
      <c r="A143" s="238">
        <v>83</v>
      </c>
      <c r="B143" s="239" t="s">
        <v>371</v>
      </c>
      <c r="C143" s="259" t="s">
        <v>372</v>
      </c>
      <c r="D143" s="240" t="s">
        <v>164</v>
      </c>
      <c r="E143" s="241">
        <v>47.38</v>
      </c>
      <c r="F143" s="242"/>
      <c r="G143" s="243">
        <f>ROUND(E143*F143,2)</f>
        <v>0</v>
      </c>
      <c r="H143" s="242"/>
      <c r="I143" s="243">
        <f>ROUND(E143*H143,2)</f>
        <v>0</v>
      </c>
      <c r="J143" s="242"/>
      <c r="K143" s="243">
        <f>ROUND(E143*J143,2)</f>
        <v>0</v>
      </c>
      <c r="L143" s="243">
        <v>12</v>
      </c>
      <c r="M143" s="243">
        <f>G143*(1+L143/100)</f>
        <v>0</v>
      </c>
      <c r="N143" s="241">
        <v>0</v>
      </c>
      <c r="O143" s="241">
        <f>ROUND(E143*N143,2)</f>
        <v>0</v>
      </c>
      <c r="P143" s="241">
        <v>0</v>
      </c>
      <c r="Q143" s="241">
        <f>ROUND(E143*P143,2)</f>
        <v>0</v>
      </c>
      <c r="R143" s="243" t="s">
        <v>373</v>
      </c>
      <c r="S143" s="243" t="s">
        <v>151</v>
      </c>
      <c r="T143" s="244" t="s">
        <v>151</v>
      </c>
      <c r="U143" s="228">
        <v>4.5999999999999999E-2</v>
      </c>
      <c r="V143" s="228">
        <f>ROUND(E143*U143,2)</f>
        <v>2.1800000000000002</v>
      </c>
      <c r="W143" s="228"/>
      <c r="X143" s="228" t="s">
        <v>152</v>
      </c>
      <c r="Y143" s="228" t="s">
        <v>153</v>
      </c>
      <c r="Z143" s="217"/>
      <c r="AA143" s="217"/>
      <c r="AB143" s="217"/>
      <c r="AC143" s="217"/>
      <c r="AD143" s="217"/>
      <c r="AE143" s="217"/>
      <c r="AF143" s="217"/>
      <c r="AG143" s="217" t="s">
        <v>154</v>
      </c>
      <c r="AH143" s="217"/>
      <c r="AI143" s="217"/>
      <c r="AJ143" s="217"/>
      <c r="AK143" s="217"/>
      <c r="AL143" s="217"/>
      <c r="AM143" s="217"/>
      <c r="AN143" s="217"/>
      <c r="AO143" s="217"/>
      <c r="AP143" s="217"/>
      <c r="AQ143" s="217"/>
      <c r="AR143" s="217"/>
      <c r="AS143" s="217"/>
      <c r="AT143" s="217"/>
      <c r="AU143" s="217"/>
      <c r="AV143" s="217"/>
      <c r="AW143" s="217"/>
      <c r="AX143" s="217"/>
      <c r="AY143" s="217"/>
      <c r="AZ143" s="217"/>
      <c r="BA143" s="217"/>
      <c r="BB143" s="217"/>
      <c r="BC143" s="217"/>
      <c r="BD143" s="217"/>
      <c r="BE143" s="217"/>
      <c r="BF143" s="217"/>
      <c r="BG143" s="217"/>
      <c r="BH143" s="217"/>
    </row>
    <row r="144" spans="1:60" outlineLevel="2" x14ac:dyDescent="0.2">
      <c r="A144" s="224"/>
      <c r="B144" s="225"/>
      <c r="C144" s="260" t="s">
        <v>374</v>
      </c>
      <c r="D144" s="245"/>
      <c r="E144" s="245"/>
      <c r="F144" s="245"/>
      <c r="G144" s="245"/>
      <c r="H144" s="228"/>
      <c r="I144" s="228"/>
      <c r="J144" s="228"/>
      <c r="K144" s="228"/>
      <c r="L144" s="228"/>
      <c r="M144" s="228"/>
      <c r="N144" s="227"/>
      <c r="O144" s="227"/>
      <c r="P144" s="227"/>
      <c r="Q144" s="227"/>
      <c r="R144" s="228"/>
      <c r="S144" s="228"/>
      <c r="T144" s="228"/>
      <c r="U144" s="228"/>
      <c r="V144" s="228"/>
      <c r="W144" s="228"/>
      <c r="X144" s="228"/>
      <c r="Y144" s="228"/>
      <c r="Z144" s="217"/>
      <c r="AA144" s="217"/>
      <c r="AB144" s="217"/>
      <c r="AC144" s="217"/>
      <c r="AD144" s="217"/>
      <c r="AE144" s="217"/>
      <c r="AF144" s="217"/>
      <c r="AG144" s="217" t="s">
        <v>156</v>
      </c>
      <c r="AH144" s="217"/>
      <c r="AI144" s="217"/>
      <c r="AJ144" s="217"/>
      <c r="AK144" s="217"/>
      <c r="AL144" s="217"/>
      <c r="AM144" s="217"/>
      <c r="AN144" s="217"/>
      <c r="AO144" s="217"/>
      <c r="AP144" s="217"/>
      <c r="AQ144" s="217"/>
      <c r="AR144" s="217"/>
      <c r="AS144" s="217"/>
      <c r="AT144" s="217"/>
      <c r="AU144" s="217"/>
      <c r="AV144" s="217"/>
      <c r="AW144" s="217"/>
      <c r="AX144" s="217"/>
      <c r="AY144" s="217"/>
      <c r="AZ144" s="217"/>
      <c r="BA144" s="217"/>
      <c r="BB144" s="217"/>
      <c r="BC144" s="217"/>
      <c r="BD144" s="217"/>
      <c r="BE144" s="217"/>
      <c r="BF144" s="217"/>
      <c r="BG144" s="217"/>
      <c r="BH144" s="217"/>
    </row>
    <row r="145" spans="1:60" ht="22.5" outlineLevel="1" x14ac:dyDescent="0.2">
      <c r="A145" s="246">
        <v>84</v>
      </c>
      <c r="B145" s="247" t="s">
        <v>375</v>
      </c>
      <c r="C145" s="261" t="s">
        <v>376</v>
      </c>
      <c r="D145" s="248" t="s">
        <v>201</v>
      </c>
      <c r="E145" s="249">
        <v>43.965000000000003</v>
      </c>
      <c r="F145" s="250"/>
      <c r="G145" s="251">
        <f>ROUND(E145*F145,2)</f>
        <v>0</v>
      </c>
      <c r="H145" s="250"/>
      <c r="I145" s="251">
        <f>ROUND(E145*H145,2)</f>
        <v>0</v>
      </c>
      <c r="J145" s="250"/>
      <c r="K145" s="251">
        <f>ROUND(E145*J145,2)</f>
        <v>0</v>
      </c>
      <c r="L145" s="251">
        <v>12</v>
      </c>
      <c r="M145" s="251">
        <f>G145*(1+L145/100)</f>
        <v>0</v>
      </c>
      <c r="N145" s="249">
        <v>8.0000000000000007E-5</v>
      </c>
      <c r="O145" s="249">
        <f>ROUND(E145*N145,2)</f>
        <v>0</v>
      </c>
      <c r="P145" s="249">
        <v>0</v>
      </c>
      <c r="Q145" s="249">
        <f>ROUND(E145*P145,2)</f>
        <v>0</v>
      </c>
      <c r="R145" s="251" t="s">
        <v>373</v>
      </c>
      <c r="S145" s="251" t="s">
        <v>151</v>
      </c>
      <c r="T145" s="252" t="s">
        <v>151</v>
      </c>
      <c r="U145" s="228">
        <v>0.13719999999999999</v>
      </c>
      <c r="V145" s="228">
        <f>ROUND(E145*U145,2)</f>
        <v>6.03</v>
      </c>
      <c r="W145" s="228"/>
      <c r="X145" s="228" t="s">
        <v>152</v>
      </c>
      <c r="Y145" s="228" t="s">
        <v>153</v>
      </c>
      <c r="Z145" s="217"/>
      <c r="AA145" s="217"/>
      <c r="AB145" s="217"/>
      <c r="AC145" s="217"/>
      <c r="AD145" s="217"/>
      <c r="AE145" s="217"/>
      <c r="AF145" s="217"/>
      <c r="AG145" s="217" t="s">
        <v>154</v>
      </c>
      <c r="AH145" s="217"/>
      <c r="AI145" s="217"/>
      <c r="AJ145" s="217"/>
      <c r="AK145" s="217"/>
      <c r="AL145" s="217"/>
      <c r="AM145" s="217"/>
      <c r="AN145" s="217"/>
      <c r="AO145" s="217"/>
      <c r="AP145" s="217"/>
      <c r="AQ145" s="217"/>
      <c r="AR145" s="217"/>
      <c r="AS145" s="217"/>
      <c r="AT145" s="217"/>
      <c r="AU145" s="217"/>
      <c r="AV145" s="217"/>
      <c r="AW145" s="217"/>
      <c r="AX145" s="217"/>
      <c r="AY145" s="217"/>
      <c r="AZ145" s="217"/>
      <c r="BA145" s="217"/>
      <c r="BB145" s="217"/>
      <c r="BC145" s="217"/>
      <c r="BD145" s="217"/>
      <c r="BE145" s="217"/>
      <c r="BF145" s="217"/>
      <c r="BG145" s="217"/>
      <c r="BH145" s="217"/>
    </row>
    <row r="146" spans="1:60" ht="22.5" outlineLevel="1" x14ac:dyDescent="0.2">
      <c r="A146" s="246">
        <v>85</v>
      </c>
      <c r="B146" s="247" t="s">
        <v>377</v>
      </c>
      <c r="C146" s="261" t="s">
        <v>378</v>
      </c>
      <c r="D146" s="248" t="s">
        <v>164</v>
      </c>
      <c r="E146" s="249">
        <v>44.34</v>
      </c>
      <c r="F146" s="250"/>
      <c r="G146" s="251">
        <f>ROUND(E146*F146,2)</f>
        <v>0</v>
      </c>
      <c r="H146" s="250"/>
      <c r="I146" s="251">
        <f>ROUND(E146*H146,2)</f>
        <v>0</v>
      </c>
      <c r="J146" s="250"/>
      <c r="K146" s="251">
        <f>ROUND(E146*J146,2)</f>
        <v>0</v>
      </c>
      <c r="L146" s="251">
        <v>12</v>
      </c>
      <c r="M146" s="251">
        <f>G146*(1+L146/100)</f>
        <v>0</v>
      </c>
      <c r="N146" s="249">
        <v>0</v>
      </c>
      <c r="O146" s="249">
        <f>ROUND(E146*N146,2)</f>
        <v>0</v>
      </c>
      <c r="P146" s="249">
        <v>1E-3</v>
      </c>
      <c r="Q146" s="249">
        <f>ROUND(E146*P146,2)</f>
        <v>0.04</v>
      </c>
      <c r="R146" s="251" t="s">
        <v>373</v>
      </c>
      <c r="S146" s="251" t="s">
        <v>151</v>
      </c>
      <c r="T146" s="252" t="s">
        <v>151</v>
      </c>
      <c r="U146" s="228">
        <v>0.128</v>
      </c>
      <c r="V146" s="228">
        <f>ROUND(E146*U146,2)</f>
        <v>5.68</v>
      </c>
      <c r="W146" s="228"/>
      <c r="X146" s="228" t="s">
        <v>152</v>
      </c>
      <c r="Y146" s="228" t="s">
        <v>153</v>
      </c>
      <c r="Z146" s="217"/>
      <c r="AA146" s="217"/>
      <c r="AB146" s="217"/>
      <c r="AC146" s="217"/>
      <c r="AD146" s="217"/>
      <c r="AE146" s="217"/>
      <c r="AF146" s="217"/>
      <c r="AG146" s="217" t="s">
        <v>154</v>
      </c>
      <c r="AH146" s="217"/>
      <c r="AI146" s="217"/>
      <c r="AJ146" s="217"/>
      <c r="AK146" s="217"/>
      <c r="AL146" s="217"/>
      <c r="AM146" s="217"/>
      <c r="AN146" s="217"/>
      <c r="AO146" s="217"/>
      <c r="AP146" s="217"/>
      <c r="AQ146" s="217"/>
      <c r="AR146" s="217"/>
      <c r="AS146" s="217"/>
      <c r="AT146" s="217"/>
      <c r="AU146" s="217"/>
      <c r="AV146" s="217"/>
      <c r="AW146" s="217"/>
      <c r="AX146" s="217"/>
      <c r="AY146" s="217"/>
      <c r="AZ146" s="217"/>
      <c r="BA146" s="217"/>
      <c r="BB146" s="217"/>
      <c r="BC146" s="217"/>
      <c r="BD146" s="217"/>
      <c r="BE146" s="217"/>
      <c r="BF146" s="217"/>
      <c r="BG146" s="217"/>
      <c r="BH146" s="217"/>
    </row>
    <row r="147" spans="1:60" ht="45" outlineLevel="1" x14ac:dyDescent="0.2">
      <c r="A147" s="238">
        <v>86</v>
      </c>
      <c r="B147" s="239" t="s">
        <v>379</v>
      </c>
      <c r="C147" s="259" t="s">
        <v>380</v>
      </c>
      <c r="D147" s="240" t="s">
        <v>164</v>
      </c>
      <c r="E147" s="241">
        <v>47.38</v>
      </c>
      <c r="F147" s="242"/>
      <c r="G147" s="243">
        <f>ROUND(E147*F147,2)</f>
        <v>0</v>
      </c>
      <c r="H147" s="242"/>
      <c r="I147" s="243">
        <f>ROUND(E147*H147,2)</f>
        <v>0</v>
      </c>
      <c r="J147" s="242"/>
      <c r="K147" s="243">
        <f>ROUND(E147*J147,2)</f>
        <v>0</v>
      </c>
      <c r="L147" s="243">
        <v>12</v>
      </c>
      <c r="M147" s="243">
        <f>G147*(1+L147/100)</f>
        <v>0</v>
      </c>
      <c r="N147" s="241">
        <v>3.3899999999999998E-3</v>
      </c>
      <c r="O147" s="241">
        <f>ROUND(E147*N147,2)</f>
        <v>0.16</v>
      </c>
      <c r="P147" s="241">
        <v>0</v>
      </c>
      <c r="Q147" s="241">
        <f>ROUND(E147*P147,2)</f>
        <v>0</v>
      </c>
      <c r="R147" s="243" t="s">
        <v>373</v>
      </c>
      <c r="S147" s="243" t="s">
        <v>151</v>
      </c>
      <c r="T147" s="244" t="s">
        <v>151</v>
      </c>
      <c r="U147" s="228">
        <v>0.38</v>
      </c>
      <c r="V147" s="228">
        <f>ROUND(E147*U147,2)</f>
        <v>18</v>
      </c>
      <c r="W147" s="228"/>
      <c r="X147" s="228" t="s">
        <v>152</v>
      </c>
      <c r="Y147" s="228" t="s">
        <v>153</v>
      </c>
      <c r="Z147" s="217"/>
      <c r="AA147" s="217"/>
      <c r="AB147" s="217"/>
      <c r="AC147" s="217"/>
      <c r="AD147" s="217"/>
      <c r="AE147" s="217"/>
      <c r="AF147" s="217"/>
      <c r="AG147" s="217" t="s">
        <v>154</v>
      </c>
      <c r="AH147" s="217"/>
      <c r="AI147" s="217"/>
      <c r="AJ147" s="217"/>
      <c r="AK147" s="217"/>
      <c r="AL147" s="217"/>
      <c r="AM147" s="217"/>
      <c r="AN147" s="217"/>
      <c r="AO147" s="217"/>
      <c r="AP147" s="217"/>
      <c r="AQ147" s="217"/>
      <c r="AR147" s="217"/>
      <c r="AS147" s="217"/>
      <c r="AT147" s="217"/>
      <c r="AU147" s="217"/>
      <c r="AV147" s="217"/>
      <c r="AW147" s="217"/>
      <c r="AX147" s="217"/>
      <c r="AY147" s="217"/>
      <c r="AZ147" s="217"/>
      <c r="BA147" s="217"/>
      <c r="BB147" s="217"/>
      <c r="BC147" s="217"/>
      <c r="BD147" s="217"/>
      <c r="BE147" s="217"/>
      <c r="BF147" s="217"/>
      <c r="BG147" s="217"/>
      <c r="BH147" s="217"/>
    </row>
    <row r="148" spans="1:60" outlineLevel="1" x14ac:dyDescent="0.2">
      <c r="A148" s="224">
        <v>87</v>
      </c>
      <c r="B148" s="225" t="s">
        <v>381</v>
      </c>
      <c r="C148" s="264" t="s">
        <v>382</v>
      </c>
      <c r="D148" s="226" t="s">
        <v>0</v>
      </c>
      <c r="E148" s="256"/>
      <c r="F148" s="229"/>
      <c r="G148" s="228">
        <f>ROUND(E148*F148,2)</f>
        <v>0</v>
      </c>
      <c r="H148" s="229"/>
      <c r="I148" s="228">
        <f>ROUND(E148*H148,2)</f>
        <v>0</v>
      </c>
      <c r="J148" s="229"/>
      <c r="K148" s="228">
        <f>ROUND(E148*J148,2)</f>
        <v>0</v>
      </c>
      <c r="L148" s="228">
        <v>12</v>
      </c>
      <c r="M148" s="228">
        <f>G148*(1+L148/100)</f>
        <v>0</v>
      </c>
      <c r="N148" s="227">
        <v>0</v>
      </c>
      <c r="O148" s="227">
        <f>ROUND(E148*N148,2)</f>
        <v>0</v>
      </c>
      <c r="P148" s="227">
        <v>0</v>
      </c>
      <c r="Q148" s="227">
        <f>ROUND(E148*P148,2)</f>
        <v>0</v>
      </c>
      <c r="R148" s="228" t="s">
        <v>373</v>
      </c>
      <c r="S148" s="228" t="s">
        <v>151</v>
      </c>
      <c r="T148" s="228" t="s">
        <v>151</v>
      </c>
      <c r="U148" s="228">
        <v>0</v>
      </c>
      <c r="V148" s="228">
        <f>ROUND(E148*U148,2)</f>
        <v>0</v>
      </c>
      <c r="W148" s="228"/>
      <c r="X148" s="228" t="s">
        <v>215</v>
      </c>
      <c r="Y148" s="228" t="s">
        <v>153</v>
      </c>
      <c r="Z148" s="217"/>
      <c r="AA148" s="217"/>
      <c r="AB148" s="217"/>
      <c r="AC148" s="217"/>
      <c r="AD148" s="217"/>
      <c r="AE148" s="217"/>
      <c r="AF148" s="217"/>
      <c r="AG148" s="217" t="s">
        <v>216</v>
      </c>
      <c r="AH148" s="217"/>
      <c r="AI148" s="217"/>
      <c r="AJ148" s="217"/>
      <c r="AK148" s="217"/>
      <c r="AL148" s="217"/>
      <c r="AM148" s="217"/>
      <c r="AN148" s="217"/>
      <c r="AO148" s="217"/>
      <c r="AP148" s="217"/>
      <c r="AQ148" s="217"/>
      <c r="AR148" s="217"/>
      <c r="AS148" s="217"/>
      <c r="AT148" s="217"/>
      <c r="AU148" s="217"/>
      <c r="AV148" s="217"/>
      <c r="AW148" s="217"/>
      <c r="AX148" s="217"/>
      <c r="AY148" s="217"/>
      <c r="AZ148" s="217"/>
      <c r="BA148" s="217"/>
      <c r="BB148" s="217"/>
      <c r="BC148" s="217"/>
      <c r="BD148" s="217"/>
      <c r="BE148" s="217"/>
      <c r="BF148" s="217"/>
      <c r="BG148" s="217"/>
      <c r="BH148" s="217"/>
    </row>
    <row r="149" spans="1:60" outlineLevel="2" x14ac:dyDescent="0.2">
      <c r="A149" s="224"/>
      <c r="B149" s="225"/>
      <c r="C149" s="265" t="s">
        <v>264</v>
      </c>
      <c r="D149" s="257"/>
      <c r="E149" s="257"/>
      <c r="F149" s="257"/>
      <c r="G149" s="257"/>
      <c r="H149" s="228"/>
      <c r="I149" s="228"/>
      <c r="J149" s="228"/>
      <c r="K149" s="228"/>
      <c r="L149" s="228"/>
      <c r="M149" s="228"/>
      <c r="N149" s="227"/>
      <c r="O149" s="227"/>
      <c r="P149" s="227"/>
      <c r="Q149" s="227"/>
      <c r="R149" s="228"/>
      <c r="S149" s="228"/>
      <c r="T149" s="228"/>
      <c r="U149" s="228"/>
      <c r="V149" s="228"/>
      <c r="W149" s="228"/>
      <c r="X149" s="228"/>
      <c r="Y149" s="228"/>
      <c r="Z149" s="217"/>
      <c r="AA149" s="217"/>
      <c r="AB149" s="217"/>
      <c r="AC149" s="217"/>
      <c r="AD149" s="217"/>
      <c r="AE149" s="217"/>
      <c r="AF149" s="217"/>
      <c r="AG149" s="217" t="s">
        <v>156</v>
      </c>
      <c r="AH149" s="217"/>
      <c r="AI149" s="217"/>
      <c r="AJ149" s="217"/>
      <c r="AK149" s="217"/>
      <c r="AL149" s="217"/>
      <c r="AM149" s="217"/>
      <c r="AN149" s="217"/>
      <c r="AO149" s="217"/>
      <c r="AP149" s="217"/>
      <c r="AQ149" s="217"/>
      <c r="AR149" s="217"/>
      <c r="AS149" s="217"/>
      <c r="AT149" s="217"/>
      <c r="AU149" s="217"/>
      <c r="AV149" s="217"/>
      <c r="AW149" s="217"/>
      <c r="AX149" s="217"/>
      <c r="AY149" s="217"/>
      <c r="AZ149" s="217"/>
      <c r="BA149" s="217"/>
      <c r="BB149" s="217"/>
      <c r="BC149" s="217"/>
      <c r="BD149" s="217"/>
      <c r="BE149" s="217"/>
      <c r="BF149" s="217"/>
      <c r="BG149" s="217"/>
      <c r="BH149" s="217"/>
    </row>
    <row r="150" spans="1:60" x14ac:dyDescent="0.2">
      <c r="A150" s="231" t="s">
        <v>145</v>
      </c>
      <c r="B150" s="232" t="s">
        <v>105</v>
      </c>
      <c r="C150" s="258" t="s">
        <v>106</v>
      </c>
      <c r="D150" s="233"/>
      <c r="E150" s="234"/>
      <c r="F150" s="235"/>
      <c r="G150" s="235">
        <f>SUMIF(AG151:AG159,"&lt;&gt;NOR",G151:G159)</f>
        <v>0</v>
      </c>
      <c r="H150" s="235"/>
      <c r="I150" s="235">
        <f>SUM(I151:I159)</f>
        <v>0</v>
      </c>
      <c r="J150" s="235"/>
      <c r="K150" s="235">
        <f>SUM(K151:K159)</f>
        <v>0</v>
      </c>
      <c r="L150" s="235"/>
      <c r="M150" s="235">
        <f>SUM(M151:M159)</f>
        <v>0</v>
      </c>
      <c r="N150" s="234"/>
      <c r="O150" s="234">
        <f>SUM(O151:O159)</f>
        <v>0.77</v>
      </c>
      <c r="P150" s="234"/>
      <c r="Q150" s="234">
        <f>SUM(Q151:Q159)</f>
        <v>0</v>
      </c>
      <c r="R150" s="235"/>
      <c r="S150" s="235"/>
      <c r="T150" s="236"/>
      <c r="U150" s="230"/>
      <c r="V150" s="230">
        <f>SUM(V151:V159)</f>
        <v>23.3</v>
      </c>
      <c r="W150" s="230"/>
      <c r="X150" s="230"/>
      <c r="Y150" s="230"/>
      <c r="AG150" t="s">
        <v>146</v>
      </c>
    </row>
    <row r="151" spans="1:60" outlineLevel="1" x14ac:dyDescent="0.2">
      <c r="A151" s="238">
        <v>88</v>
      </c>
      <c r="B151" s="239" t="s">
        <v>383</v>
      </c>
      <c r="C151" s="259" t="s">
        <v>384</v>
      </c>
      <c r="D151" s="240" t="s">
        <v>164</v>
      </c>
      <c r="E151" s="241">
        <v>16.867999999999999</v>
      </c>
      <c r="F151" s="242"/>
      <c r="G151" s="243">
        <f>ROUND(E151*F151,2)</f>
        <v>0</v>
      </c>
      <c r="H151" s="242"/>
      <c r="I151" s="243">
        <f>ROUND(E151*H151,2)</f>
        <v>0</v>
      </c>
      <c r="J151" s="242"/>
      <c r="K151" s="243">
        <f>ROUND(E151*J151,2)</f>
        <v>0</v>
      </c>
      <c r="L151" s="243">
        <v>12</v>
      </c>
      <c r="M151" s="243">
        <f>G151*(1+L151/100)</f>
        <v>0</v>
      </c>
      <c r="N151" s="241">
        <v>3.0000000000000001E-5</v>
      </c>
      <c r="O151" s="241">
        <f>ROUND(E151*N151,2)</f>
        <v>0</v>
      </c>
      <c r="P151" s="241">
        <v>0</v>
      </c>
      <c r="Q151" s="241">
        <f>ROUND(E151*P151,2)</f>
        <v>0</v>
      </c>
      <c r="R151" s="243" t="s">
        <v>358</v>
      </c>
      <c r="S151" s="243" t="s">
        <v>151</v>
      </c>
      <c r="T151" s="244" t="s">
        <v>151</v>
      </c>
      <c r="U151" s="228">
        <v>0.05</v>
      </c>
      <c r="V151" s="228">
        <f>ROUND(E151*U151,2)</f>
        <v>0.84</v>
      </c>
      <c r="W151" s="228"/>
      <c r="X151" s="228" t="s">
        <v>152</v>
      </c>
      <c r="Y151" s="228" t="s">
        <v>153</v>
      </c>
      <c r="Z151" s="217"/>
      <c r="AA151" s="217"/>
      <c r="AB151" s="217"/>
      <c r="AC151" s="217"/>
      <c r="AD151" s="217"/>
      <c r="AE151" s="217"/>
      <c r="AF151" s="217"/>
      <c r="AG151" s="217" t="s">
        <v>154</v>
      </c>
      <c r="AH151" s="217"/>
      <c r="AI151" s="217"/>
      <c r="AJ151" s="217"/>
      <c r="AK151" s="217"/>
      <c r="AL151" s="217"/>
      <c r="AM151" s="217"/>
      <c r="AN151" s="217"/>
      <c r="AO151" s="217"/>
      <c r="AP151" s="217"/>
      <c r="AQ151" s="217"/>
      <c r="AR151" s="217"/>
      <c r="AS151" s="217"/>
      <c r="AT151" s="217"/>
      <c r="AU151" s="217"/>
      <c r="AV151" s="217"/>
      <c r="AW151" s="217"/>
      <c r="AX151" s="217"/>
      <c r="AY151" s="217"/>
      <c r="AZ151" s="217"/>
      <c r="BA151" s="217"/>
      <c r="BB151" s="217"/>
      <c r="BC151" s="217"/>
      <c r="BD151" s="217"/>
      <c r="BE151" s="217"/>
      <c r="BF151" s="217"/>
      <c r="BG151" s="217"/>
      <c r="BH151" s="217"/>
    </row>
    <row r="152" spans="1:60" outlineLevel="2" x14ac:dyDescent="0.2">
      <c r="A152" s="224"/>
      <c r="B152" s="225"/>
      <c r="C152" s="262" t="s">
        <v>385</v>
      </c>
      <c r="D152" s="254"/>
      <c r="E152" s="254"/>
      <c r="F152" s="254"/>
      <c r="G152" s="254"/>
      <c r="H152" s="228"/>
      <c r="I152" s="228"/>
      <c r="J152" s="228"/>
      <c r="K152" s="228"/>
      <c r="L152" s="228"/>
      <c r="M152" s="228"/>
      <c r="N152" s="227"/>
      <c r="O152" s="227"/>
      <c r="P152" s="227"/>
      <c r="Q152" s="227"/>
      <c r="R152" s="228"/>
      <c r="S152" s="228"/>
      <c r="T152" s="228"/>
      <c r="U152" s="228"/>
      <c r="V152" s="228"/>
      <c r="W152" s="228"/>
      <c r="X152" s="228"/>
      <c r="Y152" s="228"/>
      <c r="Z152" s="217"/>
      <c r="AA152" s="217"/>
      <c r="AB152" s="217"/>
      <c r="AC152" s="217"/>
      <c r="AD152" s="217"/>
      <c r="AE152" s="217"/>
      <c r="AF152" s="217"/>
      <c r="AG152" s="217" t="s">
        <v>178</v>
      </c>
      <c r="AH152" s="217"/>
      <c r="AI152" s="217"/>
      <c r="AJ152" s="217"/>
      <c r="AK152" s="217"/>
      <c r="AL152" s="217"/>
      <c r="AM152" s="217"/>
      <c r="AN152" s="217"/>
      <c r="AO152" s="217"/>
      <c r="AP152" s="217"/>
      <c r="AQ152" s="217"/>
      <c r="AR152" s="217"/>
      <c r="AS152" s="217"/>
      <c r="AT152" s="217"/>
      <c r="AU152" s="217"/>
      <c r="AV152" s="217"/>
      <c r="AW152" s="217"/>
      <c r="AX152" s="217"/>
      <c r="AY152" s="217"/>
      <c r="AZ152" s="217"/>
      <c r="BA152" s="217"/>
      <c r="BB152" s="217"/>
      <c r="BC152" s="217"/>
      <c r="BD152" s="217"/>
      <c r="BE152" s="217"/>
      <c r="BF152" s="217"/>
      <c r="BG152" s="217"/>
      <c r="BH152" s="217"/>
    </row>
    <row r="153" spans="1:60" outlineLevel="1" x14ac:dyDescent="0.2">
      <c r="A153" s="246">
        <v>89</v>
      </c>
      <c r="B153" s="247" t="s">
        <v>386</v>
      </c>
      <c r="C153" s="261" t="s">
        <v>387</v>
      </c>
      <c r="D153" s="248" t="s">
        <v>201</v>
      </c>
      <c r="E153" s="249">
        <v>24.86</v>
      </c>
      <c r="F153" s="250"/>
      <c r="G153" s="251">
        <f>ROUND(E153*F153,2)</f>
        <v>0</v>
      </c>
      <c r="H153" s="250"/>
      <c r="I153" s="251">
        <f>ROUND(E153*H153,2)</f>
        <v>0</v>
      </c>
      <c r="J153" s="250"/>
      <c r="K153" s="251">
        <f>ROUND(E153*J153,2)</f>
        <v>0</v>
      </c>
      <c r="L153" s="251">
        <v>12</v>
      </c>
      <c r="M153" s="251">
        <f>G153*(1+L153/100)</f>
        <v>0</v>
      </c>
      <c r="N153" s="249">
        <v>0</v>
      </c>
      <c r="O153" s="249">
        <f>ROUND(E153*N153,2)</f>
        <v>0</v>
      </c>
      <c r="P153" s="249">
        <v>0</v>
      </c>
      <c r="Q153" s="249">
        <f>ROUND(E153*P153,2)</f>
        <v>0</v>
      </c>
      <c r="R153" s="251" t="s">
        <v>358</v>
      </c>
      <c r="S153" s="251" t="s">
        <v>151</v>
      </c>
      <c r="T153" s="252" t="s">
        <v>151</v>
      </c>
      <c r="U153" s="228">
        <v>0.13</v>
      </c>
      <c r="V153" s="228">
        <f>ROUND(E153*U153,2)</f>
        <v>3.23</v>
      </c>
      <c r="W153" s="228"/>
      <c r="X153" s="228" t="s">
        <v>152</v>
      </c>
      <c r="Y153" s="228" t="s">
        <v>153</v>
      </c>
      <c r="Z153" s="217"/>
      <c r="AA153" s="217"/>
      <c r="AB153" s="217"/>
      <c r="AC153" s="217"/>
      <c r="AD153" s="217"/>
      <c r="AE153" s="217"/>
      <c r="AF153" s="217"/>
      <c r="AG153" s="217" t="s">
        <v>154</v>
      </c>
      <c r="AH153" s="217"/>
      <c r="AI153" s="217"/>
      <c r="AJ153" s="217"/>
      <c r="AK153" s="217"/>
      <c r="AL153" s="217"/>
      <c r="AM153" s="217"/>
      <c r="AN153" s="217"/>
      <c r="AO153" s="217"/>
      <c r="AP153" s="217"/>
      <c r="AQ153" s="217"/>
      <c r="AR153" s="217"/>
      <c r="AS153" s="217"/>
      <c r="AT153" s="217"/>
      <c r="AU153" s="217"/>
      <c r="AV153" s="217"/>
      <c r="AW153" s="217"/>
      <c r="AX153" s="217"/>
      <c r="AY153" s="217"/>
      <c r="AZ153" s="217"/>
      <c r="BA153" s="217"/>
      <c r="BB153" s="217"/>
      <c r="BC153" s="217"/>
      <c r="BD153" s="217"/>
      <c r="BE153" s="217"/>
      <c r="BF153" s="217"/>
      <c r="BG153" s="217"/>
      <c r="BH153" s="217"/>
    </row>
    <row r="154" spans="1:60" ht="22.5" outlineLevel="1" x14ac:dyDescent="0.2">
      <c r="A154" s="238">
        <v>90</v>
      </c>
      <c r="B154" s="239" t="s">
        <v>388</v>
      </c>
      <c r="C154" s="259" t="s">
        <v>389</v>
      </c>
      <c r="D154" s="240" t="s">
        <v>164</v>
      </c>
      <c r="E154" s="241">
        <v>16.867999999999999</v>
      </c>
      <c r="F154" s="242"/>
      <c r="G154" s="243">
        <f>ROUND(E154*F154,2)</f>
        <v>0</v>
      </c>
      <c r="H154" s="242"/>
      <c r="I154" s="243">
        <f>ROUND(E154*H154,2)</f>
        <v>0</v>
      </c>
      <c r="J154" s="242"/>
      <c r="K154" s="243">
        <f>ROUND(E154*J154,2)</f>
        <v>0</v>
      </c>
      <c r="L154" s="243">
        <v>12</v>
      </c>
      <c r="M154" s="243">
        <f>G154*(1+L154/100)</f>
        <v>0</v>
      </c>
      <c r="N154" s="241">
        <v>0</v>
      </c>
      <c r="O154" s="241">
        <f>ROUND(E154*N154,2)</f>
        <v>0</v>
      </c>
      <c r="P154" s="241">
        <v>0</v>
      </c>
      <c r="Q154" s="241">
        <f>ROUND(E154*P154,2)</f>
        <v>0</v>
      </c>
      <c r="R154" s="243" t="s">
        <v>358</v>
      </c>
      <c r="S154" s="243" t="s">
        <v>151</v>
      </c>
      <c r="T154" s="244" t="s">
        <v>151</v>
      </c>
      <c r="U154" s="228">
        <v>1.1399999999999999</v>
      </c>
      <c r="V154" s="228">
        <f>ROUND(E154*U154,2)</f>
        <v>19.23</v>
      </c>
      <c r="W154" s="228"/>
      <c r="X154" s="228" t="s">
        <v>152</v>
      </c>
      <c r="Y154" s="228" t="s">
        <v>153</v>
      </c>
      <c r="Z154" s="217"/>
      <c r="AA154" s="217"/>
      <c r="AB154" s="217"/>
      <c r="AC154" s="217"/>
      <c r="AD154" s="217"/>
      <c r="AE154" s="217"/>
      <c r="AF154" s="217"/>
      <c r="AG154" s="217" t="s">
        <v>154</v>
      </c>
      <c r="AH154" s="217"/>
      <c r="AI154" s="217"/>
      <c r="AJ154" s="217"/>
      <c r="AK154" s="217"/>
      <c r="AL154" s="217"/>
      <c r="AM154" s="217"/>
      <c r="AN154" s="217"/>
      <c r="AO154" s="217"/>
      <c r="AP154" s="217"/>
      <c r="AQ154" s="217"/>
      <c r="AR154" s="217"/>
      <c r="AS154" s="217"/>
      <c r="AT154" s="217"/>
      <c r="AU154" s="217"/>
      <c r="AV154" s="217"/>
      <c r="AW154" s="217"/>
      <c r="AX154" s="217"/>
      <c r="AY154" s="217"/>
      <c r="AZ154" s="217"/>
      <c r="BA154" s="217"/>
      <c r="BB154" s="217"/>
      <c r="BC154" s="217"/>
      <c r="BD154" s="217"/>
      <c r="BE154" s="217"/>
      <c r="BF154" s="217"/>
      <c r="BG154" s="217"/>
      <c r="BH154" s="217"/>
    </row>
    <row r="155" spans="1:60" outlineLevel="2" x14ac:dyDescent="0.2">
      <c r="A155" s="224"/>
      <c r="B155" s="225"/>
      <c r="C155" s="260" t="s">
        <v>390</v>
      </c>
      <c r="D155" s="245"/>
      <c r="E155" s="245"/>
      <c r="F155" s="245"/>
      <c r="G155" s="245"/>
      <c r="H155" s="228"/>
      <c r="I155" s="228"/>
      <c r="J155" s="228"/>
      <c r="K155" s="228"/>
      <c r="L155" s="228"/>
      <c r="M155" s="228"/>
      <c r="N155" s="227"/>
      <c r="O155" s="227"/>
      <c r="P155" s="227"/>
      <c r="Q155" s="227"/>
      <c r="R155" s="228"/>
      <c r="S155" s="228"/>
      <c r="T155" s="228"/>
      <c r="U155" s="228"/>
      <c r="V155" s="228"/>
      <c r="W155" s="228"/>
      <c r="X155" s="228"/>
      <c r="Y155" s="228"/>
      <c r="Z155" s="217"/>
      <c r="AA155" s="217"/>
      <c r="AB155" s="217"/>
      <c r="AC155" s="217"/>
      <c r="AD155" s="217"/>
      <c r="AE155" s="217"/>
      <c r="AF155" s="217"/>
      <c r="AG155" s="217" t="s">
        <v>156</v>
      </c>
      <c r="AH155" s="217"/>
      <c r="AI155" s="217"/>
      <c r="AJ155" s="217"/>
      <c r="AK155" s="217"/>
      <c r="AL155" s="217"/>
      <c r="AM155" s="217"/>
      <c r="AN155" s="217"/>
      <c r="AO155" s="217"/>
      <c r="AP155" s="217"/>
      <c r="AQ155" s="217"/>
      <c r="AR155" s="217"/>
      <c r="AS155" s="217"/>
      <c r="AT155" s="217"/>
      <c r="AU155" s="217"/>
      <c r="AV155" s="217"/>
      <c r="AW155" s="217"/>
      <c r="AX155" s="217"/>
      <c r="AY155" s="217"/>
      <c r="AZ155" s="217"/>
      <c r="BA155" s="217"/>
      <c r="BB155" s="217"/>
      <c r="BC155" s="217"/>
      <c r="BD155" s="217"/>
      <c r="BE155" s="217"/>
      <c r="BF155" s="217"/>
      <c r="BG155" s="217"/>
      <c r="BH155" s="217"/>
    </row>
    <row r="156" spans="1:60" ht="33.75" outlineLevel="1" x14ac:dyDescent="0.2">
      <c r="A156" s="246">
        <v>91</v>
      </c>
      <c r="B156" s="247" t="s">
        <v>391</v>
      </c>
      <c r="C156" s="261" t="s">
        <v>392</v>
      </c>
      <c r="D156" s="248" t="s">
        <v>192</v>
      </c>
      <c r="E156" s="249">
        <v>15.0906</v>
      </c>
      <c r="F156" s="250"/>
      <c r="G156" s="251">
        <f>ROUND(E156*F156,2)</f>
        <v>0</v>
      </c>
      <c r="H156" s="250"/>
      <c r="I156" s="251">
        <f>ROUND(E156*H156,2)</f>
        <v>0</v>
      </c>
      <c r="J156" s="250"/>
      <c r="K156" s="251">
        <f>ROUND(E156*J156,2)</f>
        <v>0</v>
      </c>
      <c r="L156" s="251">
        <v>12</v>
      </c>
      <c r="M156" s="251">
        <f>G156*(1+L156/100)</f>
        <v>0</v>
      </c>
      <c r="N156" s="249">
        <v>2E-3</v>
      </c>
      <c r="O156" s="249">
        <f>ROUND(E156*N156,2)</f>
        <v>0.03</v>
      </c>
      <c r="P156" s="249">
        <v>0</v>
      </c>
      <c r="Q156" s="249">
        <f>ROUND(E156*P156,2)</f>
        <v>0</v>
      </c>
      <c r="R156" s="251" t="s">
        <v>159</v>
      </c>
      <c r="S156" s="251" t="s">
        <v>151</v>
      </c>
      <c r="T156" s="252" t="s">
        <v>151</v>
      </c>
      <c r="U156" s="228">
        <v>0</v>
      </c>
      <c r="V156" s="228">
        <f>ROUND(E156*U156,2)</f>
        <v>0</v>
      </c>
      <c r="W156" s="228"/>
      <c r="X156" s="228" t="s">
        <v>160</v>
      </c>
      <c r="Y156" s="228" t="s">
        <v>153</v>
      </c>
      <c r="Z156" s="217"/>
      <c r="AA156" s="217"/>
      <c r="AB156" s="217"/>
      <c r="AC156" s="217"/>
      <c r="AD156" s="217"/>
      <c r="AE156" s="217"/>
      <c r="AF156" s="217"/>
      <c r="AG156" s="217" t="s">
        <v>161</v>
      </c>
      <c r="AH156" s="217"/>
      <c r="AI156" s="217"/>
      <c r="AJ156" s="217"/>
      <c r="AK156" s="217"/>
      <c r="AL156" s="217"/>
      <c r="AM156" s="217"/>
      <c r="AN156" s="217"/>
      <c r="AO156" s="217"/>
      <c r="AP156" s="217"/>
      <c r="AQ156" s="217"/>
      <c r="AR156" s="217"/>
      <c r="AS156" s="217"/>
      <c r="AT156" s="217"/>
      <c r="AU156" s="217"/>
      <c r="AV156" s="217"/>
      <c r="AW156" s="217"/>
      <c r="AX156" s="217"/>
      <c r="AY156" s="217"/>
      <c r="AZ156" s="217"/>
      <c r="BA156" s="217"/>
      <c r="BB156" s="217"/>
      <c r="BC156" s="217"/>
      <c r="BD156" s="217"/>
      <c r="BE156" s="217"/>
      <c r="BF156" s="217"/>
      <c r="BG156" s="217"/>
      <c r="BH156" s="217"/>
    </row>
    <row r="157" spans="1:60" ht="22.5" outlineLevel="1" x14ac:dyDescent="0.2">
      <c r="A157" s="246">
        <v>92</v>
      </c>
      <c r="B157" s="247" t="s">
        <v>393</v>
      </c>
      <c r="C157" s="261" t="s">
        <v>394</v>
      </c>
      <c r="D157" s="248" t="s">
        <v>395</v>
      </c>
      <c r="E157" s="249">
        <v>538.95000000000005</v>
      </c>
      <c r="F157" s="250"/>
      <c r="G157" s="251">
        <f>ROUND(E157*F157,2)</f>
        <v>0</v>
      </c>
      <c r="H157" s="250"/>
      <c r="I157" s="251">
        <f>ROUND(E157*H157,2)</f>
        <v>0</v>
      </c>
      <c r="J157" s="250"/>
      <c r="K157" s="251">
        <f>ROUND(E157*J157,2)</f>
        <v>0</v>
      </c>
      <c r="L157" s="251">
        <v>12</v>
      </c>
      <c r="M157" s="251">
        <f>G157*(1+L157/100)</f>
        <v>0</v>
      </c>
      <c r="N157" s="249">
        <v>1E-3</v>
      </c>
      <c r="O157" s="249">
        <f>ROUND(E157*N157,2)</f>
        <v>0.54</v>
      </c>
      <c r="P157" s="249">
        <v>0</v>
      </c>
      <c r="Q157" s="249">
        <f>ROUND(E157*P157,2)</f>
        <v>0</v>
      </c>
      <c r="R157" s="251" t="s">
        <v>159</v>
      </c>
      <c r="S157" s="251" t="s">
        <v>151</v>
      </c>
      <c r="T157" s="252" t="s">
        <v>151</v>
      </c>
      <c r="U157" s="228">
        <v>0</v>
      </c>
      <c r="V157" s="228">
        <f>ROUND(E157*U157,2)</f>
        <v>0</v>
      </c>
      <c r="W157" s="228"/>
      <c r="X157" s="228" t="s">
        <v>160</v>
      </c>
      <c r="Y157" s="228" t="s">
        <v>153</v>
      </c>
      <c r="Z157" s="217"/>
      <c r="AA157" s="217"/>
      <c r="AB157" s="217"/>
      <c r="AC157" s="217"/>
      <c r="AD157" s="217"/>
      <c r="AE157" s="217"/>
      <c r="AF157" s="217"/>
      <c r="AG157" s="217" t="s">
        <v>161</v>
      </c>
      <c r="AH157" s="217"/>
      <c r="AI157" s="217"/>
      <c r="AJ157" s="217"/>
      <c r="AK157" s="217"/>
      <c r="AL157" s="217"/>
      <c r="AM157" s="217"/>
      <c r="AN157" s="217"/>
      <c r="AO157" s="217"/>
      <c r="AP157" s="217"/>
      <c r="AQ157" s="217"/>
      <c r="AR157" s="217"/>
      <c r="AS157" s="217"/>
      <c r="AT157" s="217"/>
      <c r="AU157" s="217"/>
      <c r="AV157" s="217"/>
      <c r="AW157" s="217"/>
      <c r="AX157" s="217"/>
      <c r="AY157" s="217"/>
      <c r="AZ157" s="217"/>
      <c r="BA157" s="217"/>
      <c r="BB157" s="217"/>
      <c r="BC157" s="217"/>
      <c r="BD157" s="217"/>
      <c r="BE157" s="217"/>
      <c r="BF157" s="217"/>
      <c r="BG157" s="217"/>
      <c r="BH157" s="217"/>
    </row>
    <row r="158" spans="1:60" ht="22.5" outlineLevel="1" x14ac:dyDescent="0.2">
      <c r="A158" s="238">
        <v>93</v>
      </c>
      <c r="B158" s="239" t="s">
        <v>396</v>
      </c>
      <c r="C158" s="259" t="s">
        <v>397</v>
      </c>
      <c r="D158" s="240" t="s">
        <v>164</v>
      </c>
      <c r="E158" s="241">
        <v>19.398199999999999</v>
      </c>
      <c r="F158" s="242"/>
      <c r="G158" s="243">
        <f>ROUND(E158*F158,2)</f>
        <v>0</v>
      </c>
      <c r="H158" s="242"/>
      <c r="I158" s="243">
        <f>ROUND(E158*H158,2)</f>
        <v>0</v>
      </c>
      <c r="J158" s="242"/>
      <c r="K158" s="243">
        <f>ROUND(E158*J158,2)</f>
        <v>0</v>
      </c>
      <c r="L158" s="243">
        <v>12</v>
      </c>
      <c r="M158" s="243">
        <f>G158*(1+L158/100)</f>
        <v>0</v>
      </c>
      <c r="N158" s="241">
        <v>1.0500000000000001E-2</v>
      </c>
      <c r="O158" s="241">
        <f>ROUND(E158*N158,2)</f>
        <v>0.2</v>
      </c>
      <c r="P158" s="241">
        <v>0</v>
      </c>
      <c r="Q158" s="241">
        <f>ROUND(E158*P158,2)</f>
        <v>0</v>
      </c>
      <c r="R158" s="243" t="s">
        <v>159</v>
      </c>
      <c r="S158" s="243" t="s">
        <v>151</v>
      </c>
      <c r="T158" s="244" t="s">
        <v>151</v>
      </c>
      <c r="U158" s="228">
        <v>0</v>
      </c>
      <c r="V158" s="228">
        <f>ROUND(E158*U158,2)</f>
        <v>0</v>
      </c>
      <c r="W158" s="228"/>
      <c r="X158" s="228" t="s">
        <v>160</v>
      </c>
      <c r="Y158" s="228" t="s">
        <v>153</v>
      </c>
      <c r="Z158" s="217"/>
      <c r="AA158" s="217"/>
      <c r="AB158" s="217"/>
      <c r="AC158" s="217"/>
      <c r="AD158" s="217"/>
      <c r="AE158" s="217"/>
      <c r="AF158" s="217"/>
      <c r="AG158" s="217" t="s">
        <v>161</v>
      </c>
      <c r="AH158" s="217"/>
      <c r="AI158" s="217"/>
      <c r="AJ158" s="217"/>
      <c r="AK158" s="217"/>
      <c r="AL158" s="217"/>
      <c r="AM158" s="217"/>
      <c r="AN158" s="217"/>
      <c r="AO158" s="217"/>
      <c r="AP158" s="217"/>
      <c r="AQ158" s="217"/>
      <c r="AR158" s="217"/>
      <c r="AS158" s="217"/>
      <c r="AT158" s="217"/>
      <c r="AU158" s="217"/>
      <c r="AV158" s="217"/>
      <c r="AW158" s="217"/>
      <c r="AX158" s="217"/>
      <c r="AY158" s="217"/>
      <c r="AZ158" s="217"/>
      <c r="BA158" s="217"/>
      <c r="BB158" s="217"/>
      <c r="BC158" s="217"/>
      <c r="BD158" s="217"/>
      <c r="BE158" s="217"/>
      <c r="BF158" s="217"/>
      <c r="BG158" s="217"/>
      <c r="BH158" s="217"/>
    </row>
    <row r="159" spans="1:60" outlineLevel="1" x14ac:dyDescent="0.2">
      <c r="A159" s="224">
        <v>94</v>
      </c>
      <c r="B159" s="225" t="s">
        <v>398</v>
      </c>
      <c r="C159" s="264" t="s">
        <v>399</v>
      </c>
      <c r="D159" s="226" t="s">
        <v>0</v>
      </c>
      <c r="E159" s="256"/>
      <c r="F159" s="229"/>
      <c r="G159" s="228">
        <f>ROUND(E159*F159,2)</f>
        <v>0</v>
      </c>
      <c r="H159" s="229"/>
      <c r="I159" s="228">
        <f>ROUND(E159*H159,2)</f>
        <v>0</v>
      </c>
      <c r="J159" s="229"/>
      <c r="K159" s="228">
        <f>ROUND(E159*J159,2)</f>
        <v>0</v>
      </c>
      <c r="L159" s="228">
        <v>12</v>
      </c>
      <c r="M159" s="228">
        <f>G159*(1+L159/100)</f>
        <v>0</v>
      </c>
      <c r="N159" s="227">
        <v>0</v>
      </c>
      <c r="O159" s="227">
        <f>ROUND(E159*N159,2)</f>
        <v>0</v>
      </c>
      <c r="P159" s="227">
        <v>0</v>
      </c>
      <c r="Q159" s="227">
        <f>ROUND(E159*P159,2)</f>
        <v>0</v>
      </c>
      <c r="R159" s="228" t="s">
        <v>358</v>
      </c>
      <c r="S159" s="228" t="s">
        <v>151</v>
      </c>
      <c r="T159" s="228" t="s">
        <v>151</v>
      </c>
      <c r="U159" s="228">
        <v>0</v>
      </c>
      <c r="V159" s="228">
        <f>ROUND(E159*U159,2)</f>
        <v>0</v>
      </c>
      <c r="W159" s="228"/>
      <c r="X159" s="228" t="s">
        <v>215</v>
      </c>
      <c r="Y159" s="228" t="s">
        <v>153</v>
      </c>
      <c r="Z159" s="217"/>
      <c r="AA159" s="217"/>
      <c r="AB159" s="217"/>
      <c r="AC159" s="217"/>
      <c r="AD159" s="217"/>
      <c r="AE159" s="217"/>
      <c r="AF159" s="217"/>
      <c r="AG159" s="217" t="s">
        <v>216</v>
      </c>
      <c r="AH159" s="217"/>
      <c r="AI159" s="217"/>
      <c r="AJ159" s="217"/>
      <c r="AK159" s="217"/>
      <c r="AL159" s="217"/>
      <c r="AM159" s="217"/>
      <c r="AN159" s="217"/>
      <c r="AO159" s="217"/>
      <c r="AP159" s="217"/>
      <c r="AQ159" s="217"/>
      <c r="AR159" s="217"/>
      <c r="AS159" s="217"/>
      <c r="AT159" s="217"/>
      <c r="AU159" s="217"/>
      <c r="AV159" s="217"/>
      <c r="AW159" s="217"/>
      <c r="AX159" s="217"/>
      <c r="AY159" s="217"/>
      <c r="AZ159" s="217"/>
      <c r="BA159" s="217"/>
      <c r="BB159" s="217"/>
      <c r="BC159" s="217"/>
      <c r="BD159" s="217"/>
      <c r="BE159" s="217"/>
      <c r="BF159" s="217"/>
      <c r="BG159" s="217"/>
      <c r="BH159" s="217"/>
    </row>
    <row r="160" spans="1:60" x14ac:dyDescent="0.2">
      <c r="A160" s="231" t="s">
        <v>145</v>
      </c>
      <c r="B160" s="232" t="s">
        <v>107</v>
      </c>
      <c r="C160" s="258" t="s">
        <v>108</v>
      </c>
      <c r="D160" s="233"/>
      <c r="E160" s="234"/>
      <c r="F160" s="235"/>
      <c r="G160" s="235">
        <f>SUMIF(AG161:AG165,"&lt;&gt;NOR",G161:G165)</f>
        <v>0</v>
      </c>
      <c r="H160" s="235"/>
      <c r="I160" s="235">
        <f>SUM(I161:I165)</f>
        <v>0</v>
      </c>
      <c r="J160" s="235"/>
      <c r="K160" s="235">
        <f>SUM(K161:K165)</f>
        <v>0</v>
      </c>
      <c r="L160" s="235"/>
      <c r="M160" s="235">
        <f>SUM(M161:M165)</f>
        <v>0</v>
      </c>
      <c r="N160" s="234"/>
      <c r="O160" s="234">
        <f>SUM(O161:O165)</f>
        <v>0.01</v>
      </c>
      <c r="P160" s="234"/>
      <c r="Q160" s="234">
        <f>SUM(Q161:Q165)</f>
        <v>0</v>
      </c>
      <c r="R160" s="235"/>
      <c r="S160" s="235"/>
      <c r="T160" s="236"/>
      <c r="U160" s="230"/>
      <c r="V160" s="230">
        <f>SUM(V161:V165)</f>
        <v>26.17</v>
      </c>
      <c r="W160" s="230"/>
      <c r="X160" s="230"/>
      <c r="Y160" s="230"/>
      <c r="AG160" t="s">
        <v>146</v>
      </c>
    </row>
    <row r="161" spans="1:60" ht="22.5" outlineLevel="1" x14ac:dyDescent="0.2">
      <c r="A161" s="238">
        <v>95</v>
      </c>
      <c r="B161" s="239" t="s">
        <v>400</v>
      </c>
      <c r="C161" s="259" t="s">
        <v>401</v>
      </c>
      <c r="D161" s="240" t="s">
        <v>164</v>
      </c>
      <c r="E161" s="241">
        <v>17.388000000000002</v>
      </c>
      <c r="F161" s="242"/>
      <c r="G161" s="243">
        <f>ROUND(E161*F161,2)</f>
        <v>0</v>
      </c>
      <c r="H161" s="242"/>
      <c r="I161" s="243">
        <f>ROUND(E161*H161,2)</f>
        <v>0</v>
      </c>
      <c r="J161" s="242"/>
      <c r="K161" s="243">
        <f>ROUND(E161*J161,2)</f>
        <v>0</v>
      </c>
      <c r="L161" s="243">
        <v>12</v>
      </c>
      <c r="M161" s="243">
        <f>G161*(1+L161/100)</f>
        <v>0</v>
      </c>
      <c r="N161" s="241">
        <v>3.1E-4</v>
      </c>
      <c r="O161" s="241">
        <f>ROUND(E161*N161,2)</f>
        <v>0.01</v>
      </c>
      <c r="P161" s="241">
        <v>0</v>
      </c>
      <c r="Q161" s="241">
        <f>ROUND(E161*P161,2)</f>
        <v>0</v>
      </c>
      <c r="R161" s="243" t="s">
        <v>402</v>
      </c>
      <c r="S161" s="243" t="s">
        <v>151</v>
      </c>
      <c r="T161" s="244" t="s">
        <v>151</v>
      </c>
      <c r="U161" s="228">
        <v>0.40300000000000002</v>
      </c>
      <c r="V161" s="228">
        <f>ROUND(E161*U161,2)</f>
        <v>7.01</v>
      </c>
      <c r="W161" s="228"/>
      <c r="X161" s="228" t="s">
        <v>152</v>
      </c>
      <c r="Y161" s="228" t="s">
        <v>153</v>
      </c>
      <c r="Z161" s="217"/>
      <c r="AA161" s="217"/>
      <c r="AB161" s="217"/>
      <c r="AC161" s="217"/>
      <c r="AD161" s="217"/>
      <c r="AE161" s="217"/>
      <c r="AF161" s="217"/>
      <c r="AG161" s="217" t="s">
        <v>154</v>
      </c>
      <c r="AH161" s="217"/>
      <c r="AI161" s="217"/>
      <c r="AJ161" s="217"/>
      <c r="AK161" s="217"/>
      <c r="AL161" s="217"/>
      <c r="AM161" s="217"/>
      <c r="AN161" s="217"/>
      <c r="AO161" s="217"/>
      <c r="AP161" s="217"/>
      <c r="AQ161" s="217"/>
      <c r="AR161" s="217"/>
      <c r="AS161" s="217"/>
      <c r="AT161" s="217"/>
      <c r="AU161" s="217"/>
      <c r="AV161" s="217"/>
      <c r="AW161" s="217"/>
      <c r="AX161" s="217"/>
      <c r="AY161" s="217"/>
      <c r="AZ161" s="217"/>
      <c r="BA161" s="217"/>
      <c r="BB161" s="217"/>
      <c r="BC161" s="217"/>
      <c r="BD161" s="217"/>
      <c r="BE161" s="217"/>
      <c r="BF161" s="217"/>
      <c r="BG161" s="217"/>
      <c r="BH161" s="217"/>
    </row>
    <row r="162" spans="1:60" outlineLevel="2" x14ac:dyDescent="0.2">
      <c r="A162" s="224"/>
      <c r="B162" s="225"/>
      <c r="C162" s="262" t="s">
        <v>403</v>
      </c>
      <c r="D162" s="254"/>
      <c r="E162" s="254"/>
      <c r="F162" s="254"/>
      <c r="G162" s="254"/>
      <c r="H162" s="228"/>
      <c r="I162" s="228"/>
      <c r="J162" s="228"/>
      <c r="K162" s="228"/>
      <c r="L162" s="228"/>
      <c r="M162" s="228"/>
      <c r="N162" s="227"/>
      <c r="O162" s="227"/>
      <c r="P162" s="227"/>
      <c r="Q162" s="227"/>
      <c r="R162" s="228"/>
      <c r="S162" s="228"/>
      <c r="T162" s="228"/>
      <c r="U162" s="228"/>
      <c r="V162" s="228"/>
      <c r="W162" s="228"/>
      <c r="X162" s="228"/>
      <c r="Y162" s="228"/>
      <c r="Z162" s="217"/>
      <c r="AA162" s="217"/>
      <c r="AB162" s="217"/>
      <c r="AC162" s="217"/>
      <c r="AD162" s="217"/>
      <c r="AE162" s="217"/>
      <c r="AF162" s="217"/>
      <c r="AG162" s="217" t="s">
        <v>178</v>
      </c>
      <c r="AH162" s="217"/>
      <c r="AI162" s="217"/>
      <c r="AJ162" s="217"/>
      <c r="AK162" s="217"/>
      <c r="AL162" s="217"/>
      <c r="AM162" s="217"/>
      <c r="AN162" s="217"/>
      <c r="AO162" s="217"/>
      <c r="AP162" s="217"/>
      <c r="AQ162" s="217"/>
      <c r="AR162" s="217"/>
      <c r="AS162" s="217"/>
      <c r="AT162" s="217"/>
      <c r="AU162" s="217"/>
      <c r="AV162" s="217"/>
      <c r="AW162" s="217"/>
      <c r="AX162" s="217"/>
      <c r="AY162" s="217"/>
      <c r="AZ162" s="217"/>
      <c r="BA162" s="217"/>
      <c r="BB162" s="217"/>
      <c r="BC162" s="217"/>
      <c r="BD162" s="217"/>
      <c r="BE162" s="217"/>
      <c r="BF162" s="217"/>
      <c r="BG162" s="217"/>
      <c r="BH162" s="217"/>
    </row>
    <row r="163" spans="1:60" ht="33.75" outlineLevel="1" x14ac:dyDescent="0.2">
      <c r="A163" s="246">
        <v>96</v>
      </c>
      <c r="B163" s="247" t="s">
        <v>404</v>
      </c>
      <c r="C163" s="261" t="s">
        <v>405</v>
      </c>
      <c r="D163" s="248" t="s">
        <v>164</v>
      </c>
      <c r="E163" s="249">
        <v>4.2</v>
      </c>
      <c r="F163" s="250"/>
      <c r="G163" s="251">
        <f>ROUND(E163*F163,2)</f>
        <v>0</v>
      </c>
      <c r="H163" s="250"/>
      <c r="I163" s="251">
        <f>ROUND(E163*H163,2)</f>
        <v>0</v>
      </c>
      <c r="J163" s="250"/>
      <c r="K163" s="251">
        <f>ROUND(E163*J163,2)</f>
        <v>0</v>
      </c>
      <c r="L163" s="251">
        <v>12</v>
      </c>
      <c r="M163" s="251">
        <f>G163*(1+L163/100)</f>
        <v>0</v>
      </c>
      <c r="N163" s="249">
        <v>2.4000000000000001E-4</v>
      </c>
      <c r="O163" s="249">
        <f>ROUND(E163*N163,2)</f>
        <v>0</v>
      </c>
      <c r="P163" s="249">
        <v>0</v>
      </c>
      <c r="Q163" s="249">
        <f>ROUND(E163*P163,2)</f>
        <v>0</v>
      </c>
      <c r="R163" s="251" t="s">
        <v>402</v>
      </c>
      <c r="S163" s="251" t="s">
        <v>151</v>
      </c>
      <c r="T163" s="252" t="s">
        <v>151</v>
      </c>
      <c r="U163" s="228">
        <v>0.17</v>
      </c>
      <c r="V163" s="228">
        <f>ROUND(E163*U163,2)</f>
        <v>0.71</v>
      </c>
      <c r="W163" s="228"/>
      <c r="X163" s="228" t="s">
        <v>152</v>
      </c>
      <c r="Y163" s="228" t="s">
        <v>153</v>
      </c>
      <c r="Z163" s="217"/>
      <c r="AA163" s="217"/>
      <c r="AB163" s="217"/>
      <c r="AC163" s="217"/>
      <c r="AD163" s="217"/>
      <c r="AE163" s="217"/>
      <c r="AF163" s="217"/>
      <c r="AG163" s="217" t="s">
        <v>154</v>
      </c>
      <c r="AH163" s="217"/>
      <c r="AI163" s="217"/>
      <c r="AJ163" s="217"/>
      <c r="AK163" s="217"/>
      <c r="AL163" s="217"/>
      <c r="AM163" s="217"/>
      <c r="AN163" s="217"/>
      <c r="AO163" s="217"/>
      <c r="AP163" s="217"/>
      <c r="AQ163" s="217"/>
      <c r="AR163" s="217"/>
      <c r="AS163" s="217"/>
      <c r="AT163" s="217"/>
      <c r="AU163" s="217"/>
      <c r="AV163" s="217"/>
      <c r="AW163" s="217"/>
      <c r="AX163" s="217"/>
      <c r="AY163" s="217"/>
      <c r="AZ163" s="217"/>
      <c r="BA163" s="217"/>
      <c r="BB163" s="217"/>
      <c r="BC163" s="217"/>
      <c r="BD163" s="217"/>
      <c r="BE163" s="217"/>
      <c r="BF163" s="217"/>
      <c r="BG163" s="217"/>
      <c r="BH163" s="217"/>
    </row>
    <row r="164" spans="1:60" outlineLevel="1" x14ac:dyDescent="0.2">
      <c r="A164" s="246">
        <v>97</v>
      </c>
      <c r="B164" s="247" t="s">
        <v>406</v>
      </c>
      <c r="C164" s="261" t="s">
        <v>407</v>
      </c>
      <c r="D164" s="248" t="s">
        <v>164</v>
      </c>
      <c r="E164" s="249">
        <v>52.07</v>
      </c>
      <c r="F164" s="250"/>
      <c r="G164" s="251">
        <f>ROUND(E164*F164,2)</f>
        <v>0</v>
      </c>
      <c r="H164" s="250"/>
      <c r="I164" s="251">
        <f>ROUND(E164*H164,2)</f>
        <v>0</v>
      </c>
      <c r="J164" s="250"/>
      <c r="K164" s="251">
        <f>ROUND(E164*J164,2)</f>
        <v>0</v>
      </c>
      <c r="L164" s="251">
        <v>12</v>
      </c>
      <c r="M164" s="251">
        <f>G164*(1+L164/100)</f>
        <v>0</v>
      </c>
      <c r="N164" s="249">
        <v>1.0000000000000001E-5</v>
      </c>
      <c r="O164" s="249">
        <f>ROUND(E164*N164,2)</f>
        <v>0</v>
      </c>
      <c r="P164" s="249">
        <v>0</v>
      </c>
      <c r="Q164" s="249">
        <f>ROUND(E164*P164,2)</f>
        <v>0</v>
      </c>
      <c r="R164" s="251" t="s">
        <v>402</v>
      </c>
      <c r="S164" s="251" t="s">
        <v>151</v>
      </c>
      <c r="T164" s="252" t="s">
        <v>151</v>
      </c>
      <c r="U164" s="228">
        <v>0.122</v>
      </c>
      <c r="V164" s="228">
        <f>ROUND(E164*U164,2)</f>
        <v>6.35</v>
      </c>
      <c r="W164" s="228"/>
      <c r="X164" s="228" t="s">
        <v>152</v>
      </c>
      <c r="Y164" s="228" t="s">
        <v>153</v>
      </c>
      <c r="Z164" s="217"/>
      <c r="AA164" s="217"/>
      <c r="AB164" s="217"/>
      <c r="AC164" s="217"/>
      <c r="AD164" s="217"/>
      <c r="AE164" s="217"/>
      <c r="AF164" s="217"/>
      <c r="AG164" s="217" t="s">
        <v>154</v>
      </c>
      <c r="AH164" s="217"/>
      <c r="AI164" s="217"/>
      <c r="AJ164" s="217"/>
      <c r="AK164" s="217"/>
      <c r="AL164" s="217"/>
      <c r="AM164" s="217"/>
      <c r="AN164" s="217"/>
      <c r="AO164" s="217"/>
      <c r="AP164" s="217"/>
      <c r="AQ164" s="217"/>
      <c r="AR164" s="217"/>
      <c r="AS164" s="217"/>
      <c r="AT164" s="217"/>
      <c r="AU164" s="217"/>
      <c r="AV164" s="217"/>
      <c r="AW164" s="217"/>
      <c r="AX164" s="217"/>
      <c r="AY164" s="217"/>
      <c r="AZ164" s="217"/>
      <c r="BA164" s="217"/>
      <c r="BB164" s="217"/>
      <c r="BC164" s="217"/>
      <c r="BD164" s="217"/>
      <c r="BE164" s="217"/>
      <c r="BF164" s="217"/>
      <c r="BG164" s="217"/>
      <c r="BH164" s="217"/>
    </row>
    <row r="165" spans="1:60" outlineLevel="1" x14ac:dyDescent="0.2">
      <c r="A165" s="246">
        <v>98</v>
      </c>
      <c r="B165" s="247" t="s">
        <v>408</v>
      </c>
      <c r="C165" s="261" t="s">
        <v>409</v>
      </c>
      <c r="D165" s="248" t="s">
        <v>164</v>
      </c>
      <c r="E165" s="249">
        <v>177.94300000000001</v>
      </c>
      <c r="F165" s="250"/>
      <c r="G165" s="251">
        <f>ROUND(E165*F165,2)</f>
        <v>0</v>
      </c>
      <c r="H165" s="250"/>
      <c r="I165" s="251">
        <f>ROUND(E165*H165,2)</f>
        <v>0</v>
      </c>
      <c r="J165" s="250"/>
      <c r="K165" s="251">
        <f>ROUND(E165*J165,2)</f>
        <v>0</v>
      </c>
      <c r="L165" s="251">
        <v>12</v>
      </c>
      <c r="M165" s="251">
        <f>G165*(1+L165/100)</f>
        <v>0</v>
      </c>
      <c r="N165" s="249">
        <v>1.0000000000000001E-5</v>
      </c>
      <c r="O165" s="249">
        <f>ROUND(E165*N165,2)</f>
        <v>0</v>
      </c>
      <c r="P165" s="249">
        <v>0</v>
      </c>
      <c r="Q165" s="249">
        <f>ROUND(E165*P165,2)</f>
        <v>0</v>
      </c>
      <c r="R165" s="251" t="s">
        <v>402</v>
      </c>
      <c r="S165" s="251" t="s">
        <v>151</v>
      </c>
      <c r="T165" s="252" t="s">
        <v>151</v>
      </c>
      <c r="U165" s="228">
        <v>6.8000000000000005E-2</v>
      </c>
      <c r="V165" s="228">
        <f>ROUND(E165*U165,2)</f>
        <v>12.1</v>
      </c>
      <c r="W165" s="228"/>
      <c r="X165" s="228" t="s">
        <v>152</v>
      </c>
      <c r="Y165" s="228" t="s">
        <v>153</v>
      </c>
      <c r="Z165" s="217"/>
      <c r="AA165" s="217"/>
      <c r="AB165" s="217"/>
      <c r="AC165" s="217"/>
      <c r="AD165" s="217"/>
      <c r="AE165" s="217"/>
      <c r="AF165" s="217"/>
      <c r="AG165" s="217" t="s">
        <v>154</v>
      </c>
      <c r="AH165" s="217"/>
      <c r="AI165" s="217"/>
      <c r="AJ165" s="217"/>
      <c r="AK165" s="217"/>
      <c r="AL165" s="217"/>
      <c r="AM165" s="217"/>
      <c r="AN165" s="217"/>
      <c r="AO165" s="217"/>
      <c r="AP165" s="217"/>
      <c r="AQ165" s="217"/>
      <c r="AR165" s="217"/>
      <c r="AS165" s="217"/>
      <c r="AT165" s="217"/>
      <c r="AU165" s="217"/>
      <c r="AV165" s="217"/>
      <c r="AW165" s="217"/>
      <c r="AX165" s="217"/>
      <c r="AY165" s="217"/>
      <c r="AZ165" s="217"/>
      <c r="BA165" s="217"/>
      <c r="BB165" s="217"/>
      <c r="BC165" s="217"/>
      <c r="BD165" s="217"/>
      <c r="BE165" s="217"/>
      <c r="BF165" s="217"/>
      <c r="BG165" s="217"/>
      <c r="BH165" s="217"/>
    </row>
    <row r="166" spans="1:60" x14ac:dyDescent="0.2">
      <c r="A166" s="231" t="s">
        <v>145</v>
      </c>
      <c r="B166" s="232" t="s">
        <v>109</v>
      </c>
      <c r="C166" s="258" t="s">
        <v>110</v>
      </c>
      <c r="D166" s="233"/>
      <c r="E166" s="234"/>
      <c r="F166" s="235"/>
      <c r="G166" s="235">
        <f>SUMIF(AG167:AG168,"&lt;&gt;NOR",G167:G168)</f>
        <v>0</v>
      </c>
      <c r="H166" s="235"/>
      <c r="I166" s="235">
        <f>SUM(I167:I168)</f>
        <v>0</v>
      </c>
      <c r="J166" s="235"/>
      <c r="K166" s="235">
        <f>SUM(K167:K168)</f>
        <v>0</v>
      </c>
      <c r="L166" s="235"/>
      <c r="M166" s="235">
        <f>SUM(M167:M168)</f>
        <v>0</v>
      </c>
      <c r="N166" s="234"/>
      <c r="O166" s="234">
        <f>SUM(O167:O168)</f>
        <v>0.05</v>
      </c>
      <c r="P166" s="234"/>
      <c r="Q166" s="234">
        <f>SUM(Q167:Q168)</f>
        <v>0</v>
      </c>
      <c r="R166" s="235"/>
      <c r="S166" s="235"/>
      <c r="T166" s="236"/>
      <c r="U166" s="230"/>
      <c r="V166" s="230">
        <f>SUM(V167:V168)</f>
        <v>30.91</v>
      </c>
      <c r="W166" s="230"/>
      <c r="X166" s="230"/>
      <c r="Y166" s="230"/>
      <c r="AG166" t="s">
        <v>146</v>
      </c>
    </row>
    <row r="167" spans="1:60" outlineLevel="1" x14ac:dyDescent="0.2">
      <c r="A167" s="246">
        <v>99</v>
      </c>
      <c r="B167" s="247" t="s">
        <v>410</v>
      </c>
      <c r="C167" s="261" t="s">
        <v>411</v>
      </c>
      <c r="D167" s="248" t="s">
        <v>164</v>
      </c>
      <c r="E167" s="249">
        <v>230.01300000000001</v>
      </c>
      <c r="F167" s="250"/>
      <c r="G167" s="251">
        <f>ROUND(E167*F167,2)</f>
        <v>0</v>
      </c>
      <c r="H167" s="250"/>
      <c r="I167" s="251">
        <f>ROUND(E167*H167,2)</f>
        <v>0</v>
      </c>
      <c r="J167" s="250"/>
      <c r="K167" s="251">
        <f>ROUND(E167*J167,2)</f>
        <v>0</v>
      </c>
      <c r="L167" s="251">
        <v>12</v>
      </c>
      <c r="M167" s="251">
        <f>G167*(1+L167/100)</f>
        <v>0</v>
      </c>
      <c r="N167" s="249">
        <v>6.9999999999999994E-5</v>
      </c>
      <c r="O167" s="249">
        <f>ROUND(E167*N167,2)</f>
        <v>0.02</v>
      </c>
      <c r="P167" s="249">
        <v>0</v>
      </c>
      <c r="Q167" s="249">
        <f>ROUND(E167*P167,2)</f>
        <v>0</v>
      </c>
      <c r="R167" s="251" t="s">
        <v>412</v>
      </c>
      <c r="S167" s="251" t="s">
        <v>151</v>
      </c>
      <c r="T167" s="252" t="s">
        <v>151</v>
      </c>
      <c r="U167" s="228">
        <v>3.2480000000000002E-2</v>
      </c>
      <c r="V167" s="228">
        <f>ROUND(E167*U167,2)</f>
        <v>7.47</v>
      </c>
      <c r="W167" s="228"/>
      <c r="X167" s="228" t="s">
        <v>152</v>
      </c>
      <c r="Y167" s="228" t="s">
        <v>153</v>
      </c>
      <c r="Z167" s="217"/>
      <c r="AA167" s="217"/>
      <c r="AB167" s="217"/>
      <c r="AC167" s="217"/>
      <c r="AD167" s="217"/>
      <c r="AE167" s="217"/>
      <c r="AF167" s="217"/>
      <c r="AG167" s="217" t="s">
        <v>154</v>
      </c>
      <c r="AH167" s="217"/>
      <c r="AI167" s="217"/>
      <c r="AJ167" s="217"/>
      <c r="AK167" s="217"/>
      <c r="AL167" s="217"/>
      <c r="AM167" s="217"/>
      <c r="AN167" s="217"/>
      <c r="AO167" s="217"/>
      <c r="AP167" s="217"/>
      <c r="AQ167" s="217"/>
      <c r="AR167" s="217"/>
      <c r="AS167" s="217"/>
      <c r="AT167" s="217"/>
      <c r="AU167" s="217"/>
      <c r="AV167" s="217"/>
      <c r="AW167" s="217"/>
      <c r="AX167" s="217"/>
      <c r="AY167" s="217"/>
      <c r="AZ167" s="217"/>
      <c r="BA167" s="217"/>
      <c r="BB167" s="217"/>
      <c r="BC167" s="217"/>
      <c r="BD167" s="217"/>
      <c r="BE167" s="217"/>
      <c r="BF167" s="217"/>
      <c r="BG167" s="217"/>
      <c r="BH167" s="217"/>
    </row>
    <row r="168" spans="1:60" ht="22.5" outlineLevel="1" x14ac:dyDescent="0.2">
      <c r="A168" s="246">
        <v>100</v>
      </c>
      <c r="B168" s="247" t="s">
        <v>413</v>
      </c>
      <c r="C168" s="261" t="s">
        <v>414</v>
      </c>
      <c r="D168" s="248" t="s">
        <v>164</v>
      </c>
      <c r="E168" s="249">
        <v>230.01300000000001</v>
      </c>
      <c r="F168" s="250"/>
      <c r="G168" s="251">
        <f>ROUND(E168*F168,2)</f>
        <v>0</v>
      </c>
      <c r="H168" s="250"/>
      <c r="I168" s="251">
        <f>ROUND(E168*H168,2)</f>
        <v>0</v>
      </c>
      <c r="J168" s="250"/>
      <c r="K168" s="251">
        <f>ROUND(E168*J168,2)</f>
        <v>0</v>
      </c>
      <c r="L168" s="251">
        <v>12</v>
      </c>
      <c r="M168" s="251">
        <f>G168*(1+L168/100)</f>
        <v>0</v>
      </c>
      <c r="N168" s="249">
        <v>1.3999999999999999E-4</v>
      </c>
      <c r="O168" s="249">
        <f>ROUND(E168*N168,2)</f>
        <v>0.03</v>
      </c>
      <c r="P168" s="249">
        <v>0</v>
      </c>
      <c r="Q168" s="249">
        <f>ROUND(E168*P168,2)</f>
        <v>0</v>
      </c>
      <c r="R168" s="251" t="s">
        <v>412</v>
      </c>
      <c r="S168" s="251" t="s">
        <v>151</v>
      </c>
      <c r="T168" s="252" t="s">
        <v>151</v>
      </c>
      <c r="U168" s="228">
        <v>0.10191</v>
      </c>
      <c r="V168" s="228">
        <f>ROUND(E168*U168,2)</f>
        <v>23.44</v>
      </c>
      <c r="W168" s="228"/>
      <c r="X168" s="228" t="s">
        <v>152</v>
      </c>
      <c r="Y168" s="228" t="s">
        <v>153</v>
      </c>
      <c r="Z168" s="217"/>
      <c r="AA168" s="217"/>
      <c r="AB168" s="217"/>
      <c r="AC168" s="217"/>
      <c r="AD168" s="217"/>
      <c r="AE168" s="217"/>
      <c r="AF168" s="217"/>
      <c r="AG168" s="217" t="s">
        <v>154</v>
      </c>
      <c r="AH168" s="217"/>
      <c r="AI168" s="217"/>
      <c r="AJ168" s="217"/>
      <c r="AK168" s="217"/>
      <c r="AL168" s="217"/>
      <c r="AM168" s="217"/>
      <c r="AN168" s="217"/>
      <c r="AO168" s="217"/>
      <c r="AP168" s="217"/>
      <c r="AQ168" s="217"/>
      <c r="AR168" s="217"/>
      <c r="AS168" s="217"/>
      <c r="AT168" s="217"/>
      <c r="AU168" s="217"/>
      <c r="AV168" s="217"/>
      <c r="AW168" s="217"/>
      <c r="AX168" s="217"/>
      <c r="AY168" s="217"/>
      <c r="AZ168" s="217"/>
      <c r="BA168" s="217"/>
      <c r="BB168" s="217"/>
      <c r="BC168" s="217"/>
      <c r="BD168" s="217"/>
      <c r="BE168" s="217"/>
      <c r="BF168" s="217"/>
      <c r="BG168" s="217"/>
      <c r="BH168" s="217"/>
    </row>
    <row r="169" spans="1:60" x14ac:dyDescent="0.2">
      <c r="A169" s="231" t="s">
        <v>145</v>
      </c>
      <c r="B169" s="232" t="s">
        <v>111</v>
      </c>
      <c r="C169" s="258" t="s">
        <v>112</v>
      </c>
      <c r="D169" s="233"/>
      <c r="E169" s="234"/>
      <c r="F169" s="235"/>
      <c r="G169" s="235">
        <f>SUMIF(AG170:AG171,"&lt;&gt;NOR",G170:G171)</f>
        <v>0</v>
      </c>
      <c r="H169" s="235"/>
      <c r="I169" s="235">
        <f>SUM(I170:I171)</f>
        <v>0</v>
      </c>
      <c r="J169" s="235"/>
      <c r="K169" s="235">
        <f>SUM(K170:K171)</f>
        <v>0</v>
      </c>
      <c r="L169" s="235"/>
      <c r="M169" s="235">
        <f>SUM(M170:M171)</f>
        <v>0</v>
      </c>
      <c r="N169" s="234"/>
      <c r="O169" s="234">
        <f>SUM(O170:O171)</f>
        <v>0</v>
      </c>
      <c r="P169" s="234"/>
      <c r="Q169" s="234">
        <f>SUM(Q170:Q171)</f>
        <v>0</v>
      </c>
      <c r="R169" s="235"/>
      <c r="S169" s="235"/>
      <c r="T169" s="236"/>
      <c r="U169" s="230"/>
      <c r="V169" s="230">
        <f>SUM(V170:V171)</f>
        <v>5</v>
      </c>
      <c r="W169" s="230"/>
      <c r="X169" s="230"/>
      <c r="Y169" s="230"/>
      <c r="AG169" t="s">
        <v>146</v>
      </c>
    </row>
    <row r="170" spans="1:60" outlineLevel="1" x14ac:dyDescent="0.2">
      <c r="A170" s="246">
        <v>101</v>
      </c>
      <c r="B170" s="247" t="s">
        <v>415</v>
      </c>
      <c r="C170" s="261" t="s">
        <v>416</v>
      </c>
      <c r="D170" s="248" t="s">
        <v>417</v>
      </c>
      <c r="E170" s="249">
        <v>5</v>
      </c>
      <c r="F170" s="250"/>
      <c r="G170" s="251">
        <f>ROUND(E170*F170,2)</f>
        <v>0</v>
      </c>
      <c r="H170" s="250"/>
      <c r="I170" s="251">
        <f>ROUND(E170*H170,2)</f>
        <v>0</v>
      </c>
      <c r="J170" s="250"/>
      <c r="K170" s="251">
        <f>ROUND(E170*J170,2)</f>
        <v>0</v>
      </c>
      <c r="L170" s="251">
        <v>12</v>
      </c>
      <c r="M170" s="251">
        <f>G170*(1+L170/100)</f>
        <v>0</v>
      </c>
      <c r="N170" s="249">
        <v>0</v>
      </c>
      <c r="O170" s="249">
        <f>ROUND(E170*N170,2)</f>
        <v>0</v>
      </c>
      <c r="P170" s="249">
        <v>0</v>
      </c>
      <c r="Q170" s="249">
        <f>ROUND(E170*P170,2)</f>
        <v>0</v>
      </c>
      <c r="R170" s="251"/>
      <c r="S170" s="251" t="s">
        <v>151</v>
      </c>
      <c r="T170" s="252" t="s">
        <v>151</v>
      </c>
      <c r="U170" s="228">
        <v>1</v>
      </c>
      <c r="V170" s="228">
        <f>ROUND(E170*U170,2)</f>
        <v>5</v>
      </c>
      <c r="W170" s="228"/>
      <c r="X170" s="228" t="s">
        <v>152</v>
      </c>
      <c r="Y170" s="228" t="s">
        <v>153</v>
      </c>
      <c r="Z170" s="217"/>
      <c r="AA170" s="217"/>
      <c r="AB170" s="217"/>
      <c r="AC170" s="217"/>
      <c r="AD170" s="217"/>
      <c r="AE170" s="217"/>
      <c r="AF170" s="217"/>
      <c r="AG170" s="217" t="s">
        <v>154</v>
      </c>
      <c r="AH170" s="217"/>
      <c r="AI170" s="217"/>
      <c r="AJ170" s="217"/>
      <c r="AK170" s="217"/>
      <c r="AL170" s="217"/>
      <c r="AM170" s="217"/>
      <c r="AN170" s="217"/>
      <c r="AO170" s="217"/>
      <c r="AP170" s="217"/>
      <c r="AQ170" s="217"/>
      <c r="AR170" s="217"/>
      <c r="AS170" s="217"/>
      <c r="AT170" s="217"/>
      <c r="AU170" s="217"/>
      <c r="AV170" s="217"/>
      <c r="AW170" s="217"/>
      <c r="AX170" s="217"/>
      <c r="AY170" s="217"/>
      <c r="AZ170" s="217"/>
      <c r="BA170" s="217"/>
      <c r="BB170" s="217"/>
      <c r="BC170" s="217"/>
      <c r="BD170" s="217"/>
      <c r="BE170" s="217"/>
      <c r="BF170" s="217"/>
      <c r="BG170" s="217"/>
      <c r="BH170" s="217"/>
    </row>
    <row r="171" spans="1:60" outlineLevel="1" x14ac:dyDescent="0.2">
      <c r="A171" s="246">
        <v>102</v>
      </c>
      <c r="B171" s="247" t="s">
        <v>418</v>
      </c>
      <c r="C171" s="261" t="s">
        <v>419</v>
      </c>
      <c r="D171" s="248" t="s">
        <v>250</v>
      </c>
      <c r="E171" s="249">
        <v>1</v>
      </c>
      <c r="F171" s="250"/>
      <c r="G171" s="251">
        <f>ROUND(E171*F171,2)</f>
        <v>0</v>
      </c>
      <c r="H171" s="250"/>
      <c r="I171" s="251">
        <f>ROUND(E171*H171,2)</f>
        <v>0</v>
      </c>
      <c r="J171" s="250"/>
      <c r="K171" s="251">
        <f>ROUND(E171*J171,2)</f>
        <v>0</v>
      </c>
      <c r="L171" s="251">
        <v>12</v>
      </c>
      <c r="M171" s="251">
        <f>G171*(1+L171/100)</f>
        <v>0</v>
      </c>
      <c r="N171" s="249">
        <v>0</v>
      </c>
      <c r="O171" s="249">
        <f>ROUND(E171*N171,2)</f>
        <v>0</v>
      </c>
      <c r="P171" s="249">
        <v>0</v>
      </c>
      <c r="Q171" s="249">
        <f>ROUND(E171*P171,2)</f>
        <v>0</v>
      </c>
      <c r="R171" s="251"/>
      <c r="S171" s="251" t="s">
        <v>304</v>
      </c>
      <c r="T171" s="252" t="s">
        <v>305</v>
      </c>
      <c r="U171" s="228">
        <v>0</v>
      </c>
      <c r="V171" s="228">
        <f>ROUND(E171*U171,2)</f>
        <v>0</v>
      </c>
      <c r="W171" s="228"/>
      <c r="X171" s="228" t="s">
        <v>152</v>
      </c>
      <c r="Y171" s="228" t="s">
        <v>153</v>
      </c>
      <c r="Z171" s="217"/>
      <c r="AA171" s="217"/>
      <c r="AB171" s="217"/>
      <c r="AC171" s="217"/>
      <c r="AD171" s="217"/>
      <c r="AE171" s="217"/>
      <c r="AF171" s="217"/>
      <c r="AG171" s="217" t="s">
        <v>154</v>
      </c>
      <c r="AH171" s="217"/>
      <c r="AI171" s="217"/>
      <c r="AJ171" s="217"/>
      <c r="AK171" s="217"/>
      <c r="AL171" s="217"/>
      <c r="AM171" s="217"/>
      <c r="AN171" s="217"/>
      <c r="AO171" s="217"/>
      <c r="AP171" s="217"/>
      <c r="AQ171" s="217"/>
      <c r="AR171" s="217"/>
      <c r="AS171" s="217"/>
      <c r="AT171" s="217"/>
      <c r="AU171" s="217"/>
      <c r="AV171" s="217"/>
      <c r="AW171" s="217"/>
      <c r="AX171" s="217"/>
      <c r="AY171" s="217"/>
      <c r="AZ171" s="217"/>
      <c r="BA171" s="217"/>
      <c r="BB171" s="217"/>
      <c r="BC171" s="217"/>
      <c r="BD171" s="217"/>
      <c r="BE171" s="217"/>
      <c r="BF171" s="217"/>
      <c r="BG171" s="217"/>
      <c r="BH171" s="217"/>
    </row>
    <row r="172" spans="1:60" x14ac:dyDescent="0.2">
      <c r="A172" s="231" t="s">
        <v>145</v>
      </c>
      <c r="B172" s="232" t="s">
        <v>113</v>
      </c>
      <c r="C172" s="258" t="s">
        <v>114</v>
      </c>
      <c r="D172" s="233"/>
      <c r="E172" s="234"/>
      <c r="F172" s="235"/>
      <c r="G172" s="235">
        <f>SUMIF(AG173:AG181,"&lt;&gt;NOR",G173:G181)</f>
        <v>0</v>
      </c>
      <c r="H172" s="235"/>
      <c r="I172" s="235">
        <f>SUM(I173:I181)</f>
        <v>0</v>
      </c>
      <c r="J172" s="235"/>
      <c r="K172" s="235">
        <f>SUM(K173:K181)</f>
        <v>0</v>
      </c>
      <c r="L172" s="235"/>
      <c r="M172" s="235">
        <f>SUM(M173:M181)</f>
        <v>0</v>
      </c>
      <c r="N172" s="234"/>
      <c r="O172" s="234">
        <f>SUM(O173:O181)</f>
        <v>0</v>
      </c>
      <c r="P172" s="234"/>
      <c r="Q172" s="234">
        <f>SUM(Q173:Q181)</f>
        <v>0</v>
      </c>
      <c r="R172" s="235"/>
      <c r="S172" s="235"/>
      <c r="T172" s="236"/>
      <c r="U172" s="230"/>
      <c r="V172" s="230">
        <f>SUM(V173:V181)</f>
        <v>31.580000000000002</v>
      </c>
      <c r="W172" s="230"/>
      <c r="X172" s="230"/>
      <c r="Y172" s="230"/>
      <c r="AG172" t="s">
        <v>146</v>
      </c>
    </row>
    <row r="173" spans="1:60" outlineLevel="1" x14ac:dyDescent="0.2">
      <c r="A173" s="238">
        <v>103</v>
      </c>
      <c r="B173" s="239" t="s">
        <v>420</v>
      </c>
      <c r="C173" s="259" t="s">
        <v>421</v>
      </c>
      <c r="D173" s="240" t="s">
        <v>149</v>
      </c>
      <c r="E173" s="241">
        <v>3.4866700000000002</v>
      </c>
      <c r="F173" s="242"/>
      <c r="G173" s="243">
        <f>ROUND(E173*F173,2)</f>
        <v>0</v>
      </c>
      <c r="H173" s="242"/>
      <c r="I173" s="243">
        <f>ROUND(E173*H173,2)</f>
        <v>0</v>
      </c>
      <c r="J173" s="242"/>
      <c r="K173" s="243">
        <f>ROUND(E173*J173,2)</f>
        <v>0</v>
      </c>
      <c r="L173" s="243">
        <v>12</v>
      </c>
      <c r="M173" s="243">
        <f>G173*(1+L173/100)</f>
        <v>0</v>
      </c>
      <c r="N173" s="241">
        <v>0</v>
      </c>
      <c r="O173" s="241">
        <f>ROUND(E173*N173,2)</f>
        <v>0</v>
      </c>
      <c r="P173" s="241">
        <v>0</v>
      </c>
      <c r="Q173" s="241">
        <f>ROUND(E173*P173,2)</f>
        <v>0</v>
      </c>
      <c r="R173" s="243" t="s">
        <v>422</v>
      </c>
      <c r="S173" s="243" t="s">
        <v>151</v>
      </c>
      <c r="T173" s="244" t="s">
        <v>151</v>
      </c>
      <c r="U173" s="228">
        <v>0.16400000000000001</v>
      </c>
      <c r="V173" s="228">
        <f>ROUND(E173*U173,2)</f>
        <v>0.56999999999999995</v>
      </c>
      <c r="W173" s="228"/>
      <c r="X173" s="228" t="s">
        <v>423</v>
      </c>
      <c r="Y173" s="228" t="s">
        <v>153</v>
      </c>
      <c r="Z173" s="217"/>
      <c r="AA173" s="217"/>
      <c r="AB173" s="217"/>
      <c r="AC173" s="217"/>
      <c r="AD173" s="217"/>
      <c r="AE173" s="217"/>
      <c r="AF173" s="217"/>
      <c r="AG173" s="217" t="s">
        <v>424</v>
      </c>
      <c r="AH173" s="217"/>
      <c r="AI173" s="217"/>
      <c r="AJ173" s="217"/>
      <c r="AK173" s="217"/>
      <c r="AL173" s="217"/>
      <c r="AM173" s="217"/>
      <c r="AN173" s="217"/>
      <c r="AO173" s="217"/>
      <c r="AP173" s="217"/>
      <c r="AQ173" s="217"/>
      <c r="AR173" s="217"/>
      <c r="AS173" s="217"/>
      <c r="AT173" s="217"/>
      <c r="AU173" s="217"/>
      <c r="AV173" s="217"/>
      <c r="AW173" s="217"/>
      <c r="AX173" s="217"/>
      <c r="AY173" s="217"/>
      <c r="AZ173" s="217"/>
      <c r="BA173" s="217"/>
      <c r="BB173" s="217"/>
      <c r="BC173" s="217"/>
      <c r="BD173" s="217"/>
      <c r="BE173" s="217"/>
      <c r="BF173" s="217"/>
      <c r="BG173" s="217"/>
      <c r="BH173" s="217"/>
    </row>
    <row r="174" spans="1:60" ht="22.5" outlineLevel="2" x14ac:dyDescent="0.2">
      <c r="A174" s="224"/>
      <c r="B174" s="225"/>
      <c r="C174" s="260" t="s">
        <v>425</v>
      </c>
      <c r="D174" s="245"/>
      <c r="E174" s="245"/>
      <c r="F174" s="245"/>
      <c r="G174" s="245"/>
      <c r="H174" s="228"/>
      <c r="I174" s="228"/>
      <c r="J174" s="228"/>
      <c r="K174" s="228"/>
      <c r="L174" s="228"/>
      <c r="M174" s="228"/>
      <c r="N174" s="227"/>
      <c r="O174" s="227"/>
      <c r="P174" s="227"/>
      <c r="Q174" s="227"/>
      <c r="R174" s="228"/>
      <c r="S174" s="228"/>
      <c r="T174" s="228"/>
      <c r="U174" s="228"/>
      <c r="V174" s="228"/>
      <c r="W174" s="228"/>
      <c r="X174" s="228"/>
      <c r="Y174" s="228"/>
      <c r="Z174" s="217"/>
      <c r="AA174" s="217"/>
      <c r="AB174" s="217"/>
      <c r="AC174" s="217"/>
      <c r="AD174" s="217"/>
      <c r="AE174" s="217"/>
      <c r="AF174" s="217"/>
      <c r="AG174" s="217" t="s">
        <v>156</v>
      </c>
      <c r="AH174" s="217"/>
      <c r="AI174" s="217"/>
      <c r="AJ174" s="217"/>
      <c r="AK174" s="217"/>
      <c r="AL174" s="217"/>
      <c r="AM174" s="217"/>
      <c r="AN174" s="217"/>
      <c r="AO174" s="217"/>
      <c r="AP174" s="217"/>
      <c r="AQ174" s="217"/>
      <c r="AR174" s="217"/>
      <c r="AS174" s="217"/>
      <c r="AT174" s="217"/>
      <c r="AU174" s="217"/>
      <c r="AV174" s="217"/>
      <c r="AW174" s="217"/>
      <c r="AX174" s="217"/>
      <c r="AY174" s="217"/>
      <c r="AZ174" s="217"/>
      <c r="BA174" s="253" t="str">
        <f>C174</f>
        <v>se složením a hrubým urovnáním nebo s přeložením na jiný dopravní prostředek kromě lodi, vč. příplatku za každých dalších i započatých 1000 m přes 1000 m,</v>
      </c>
      <c r="BB174" s="217"/>
      <c r="BC174" s="217"/>
      <c r="BD174" s="217"/>
      <c r="BE174" s="217"/>
      <c r="BF174" s="217"/>
      <c r="BG174" s="217"/>
      <c r="BH174" s="217"/>
    </row>
    <row r="175" spans="1:60" ht="22.5" outlineLevel="1" x14ac:dyDescent="0.2">
      <c r="A175" s="246">
        <v>104</v>
      </c>
      <c r="B175" s="247" t="s">
        <v>426</v>
      </c>
      <c r="C175" s="261" t="s">
        <v>427</v>
      </c>
      <c r="D175" s="248" t="s">
        <v>149</v>
      </c>
      <c r="E175" s="249">
        <v>3.4866700000000002</v>
      </c>
      <c r="F175" s="250"/>
      <c r="G175" s="251">
        <f>ROUND(E175*F175,2)</f>
        <v>0</v>
      </c>
      <c r="H175" s="250"/>
      <c r="I175" s="251">
        <f>ROUND(E175*H175,2)</f>
        <v>0</v>
      </c>
      <c r="J175" s="250"/>
      <c r="K175" s="251">
        <f>ROUND(E175*J175,2)</f>
        <v>0</v>
      </c>
      <c r="L175" s="251">
        <v>12</v>
      </c>
      <c r="M175" s="251">
        <f>G175*(1+L175/100)</f>
        <v>0</v>
      </c>
      <c r="N175" s="249">
        <v>0</v>
      </c>
      <c r="O175" s="249">
        <f>ROUND(E175*N175,2)</f>
        <v>0</v>
      </c>
      <c r="P175" s="249">
        <v>0</v>
      </c>
      <c r="Q175" s="249">
        <f>ROUND(E175*P175,2)</f>
        <v>0</v>
      </c>
      <c r="R175" s="251" t="s">
        <v>197</v>
      </c>
      <c r="S175" s="251" t="s">
        <v>151</v>
      </c>
      <c r="T175" s="252" t="s">
        <v>151</v>
      </c>
      <c r="U175" s="228">
        <v>0.93300000000000005</v>
      </c>
      <c r="V175" s="228">
        <f>ROUND(E175*U175,2)</f>
        <v>3.25</v>
      </c>
      <c r="W175" s="228"/>
      <c r="X175" s="228" t="s">
        <v>423</v>
      </c>
      <c r="Y175" s="228" t="s">
        <v>153</v>
      </c>
      <c r="Z175" s="217"/>
      <c r="AA175" s="217"/>
      <c r="AB175" s="217"/>
      <c r="AC175" s="217"/>
      <c r="AD175" s="217"/>
      <c r="AE175" s="217"/>
      <c r="AF175" s="217"/>
      <c r="AG175" s="217" t="s">
        <v>424</v>
      </c>
      <c r="AH175" s="217"/>
      <c r="AI175" s="217"/>
      <c r="AJ175" s="217"/>
      <c r="AK175" s="217"/>
      <c r="AL175" s="217"/>
      <c r="AM175" s="217"/>
      <c r="AN175" s="217"/>
      <c r="AO175" s="217"/>
      <c r="AP175" s="217"/>
      <c r="AQ175" s="217"/>
      <c r="AR175" s="217"/>
      <c r="AS175" s="217"/>
      <c r="AT175" s="217"/>
      <c r="AU175" s="217"/>
      <c r="AV175" s="217"/>
      <c r="AW175" s="217"/>
      <c r="AX175" s="217"/>
      <c r="AY175" s="217"/>
      <c r="AZ175" s="217"/>
      <c r="BA175" s="217"/>
      <c r="BB175" s="217"/>
      <c r="BC175" s="217"/>
      <c r="BD175" s="217"/>
      <c r="BE175" s="217"/>
      <c r="BF175" s="217"/>
      <c r="BG175" s="217"/>
      <c r="BH175" s="217"/>
    </row>
    <row r="176" spans="1:60" outlineLevel="1" x14ac:dyDescent="0.2">
      <c r="A176" s="246">
        <v>105</v>
      </c>
      <c r="B176" s="247" t="s">
        <v>428</v>
      </c>
      <c r="C176" s="261" t="s">
        <v>429</v>
      </c>
      <c r="D176" s="248" t="s">
        <v>149</v>
      </c>
      <c r="E176" s="249">
        <v>34.86665</v>
      </c>
      <c r="F176" s="250"/>
      <c r="G176" s="251">
        <f>ROUND(E176*F176,2)</f>
        <v>0</v>
      </c>
      <c r="H176" s="250"/>
      <c r="I176" s="251">
        <f>ROUND(E176*H176,2)</f>
        <v>0</v>
      </c>
      <c r="J176" s="250"/>
      <c r="K176" s="251">
        <f>ROUND(E176*J176,2)</f>
        <v>0</v>
      </c>
      <c r="L176" s="251">
        <v>12</v>
      </c>
      <c r="M176" s="251">
        <f>G176*(1+L176/100)</f>
        <v>0</v>
      </c>
      <c r="N176" s="249">
        <v>0</v>
      </c>
      <c r="O176" s="249">
        <f>ROUND(E176*N176,2)</f>
        <v>0</v>
      </c>
      <c r="P176" s="249">
        <v>0</v>
      </c>
      <c r="Q176" s="249">
        <f>ROUND(E176*P176,2)</f>
        <v>0</v>
      </c>
      <c r="R176" s="251" t="s">
        <v>197</v>
      </c>
      <c r="S176" s="251" t="s">
        <v>151</v>
      </c>
      <c r="T176" s="252" t="s">
        <v>151</v>
      </c>
      <c r="U176" s="228">
        <v>0.65300000000000002</v>
      </c>
      <c r="V176" s="228">
        <f>ROUND(E176*U176,2)</f>
        <v>22.77</v>
      </c>
      <c r="W176" s="228"/>
      <c r="X176" s="228" t="s">
        <v>423</v>
      </c>
      <c r="Y176" s="228" t="s">
        <v>153</v>
      </c>
      <c r="Z176" s="217"/>
      <c r="AA176" s="217"/>
      <c r="AB176" s="217"/>
      <c r="AC176" s="217"/>
      <c r="AD176" s="217"/>
      <c r="AE176" s="217"/>
      <c r="AF176" s="217"/>
      <c r="AG176" s="217" t="s">
        <v>424</v>
      </c>
      <c r="AH176" s="217"/>
      <c r="AI176" s="217"/>
      <c r="AJ176" s="217"/>
      <c r="AK176" s="217"/>
      <c r="AL176" s="217"/>
      <c r="AM176" s="217"/>
      <c r="AN176" s="217"/>
      <c r="AO176" s="217"/>
      <c r="AP176" s="217"/>
      <c r="AQ176" s="217"/>
      <c r="AR176" s="217"/>
      <c r="AS176" s="217"/>
      <c r="AT176" s="217"/>
      <c r="AU176" s="217"/>
      <c r="AV176" s="217"/>
      <c r="AW176" s="217"/>
      <c r="AX176" s="217"/>
      <c r="AY176" s="217"/>
      <c r="AZ176" s="217"/>
      <c r="BA176" s="217"/>
      <c r="BB176" s="217"/>
      <c r="BC176" s="217"/>
      <c r="BD176" s="217"/>
      <c r="BE176" s="217"/>
      <c r="BF176" s="217"/>
      <c r="BG176" s="217"/>
      <c r="BH176" s="217"/>
    </row>
    <row r="177" spans="1:60" outlineLevel="1" x14ac:dyDescent="0.2">
      <c r="A177" s="238">
        <v>106</v>
      </c>
      <c r="B177" s="239" t="s">
        <v>430</v>
      </c>
      <c r="C177" s="259" t="s">
        <v>431</v>
      </c>
      <c r="D177" s="240" t="s">
        <v>149</v>
      </c>
      <c r="E177" s="241">
        <v>3.4866700000000002</v>
      </c>
      <c r="F177" s="242"/>
      <c r="G177" s="243">
        <f>ROUND(E177*F177,2)</f>
        <v>0</v>
      </c>
      <c r="H177" s="242"/>
      <c r="I177" s="243">
        <f>ROUND(E177*H177,2)</f>
        <v>0</v>
      </c>
      <c r="J177" s="242"/>
      <c r="K177" s="243">
        <f>ROUND(E177*J177,2)</f>
        <v>0</v>
      </c>
      <c r="L177" s="243">
        <v>12</v>
      </c>
      <c r="M177" s="243">
        <f>G177*(1+L177/100)</f>
        <v>0</v>
      </c>
      <c r="N177" s="241">
        <v>0</v>
      </c>
      <c r="O177" s="241">
        <f>ROUND(E177*N177,2)</f>
        <v>0</v>
      </c>
      <c r="P177" s="241">
        <v>0</v>
      </c>
      <c r="Q177" s="241">
        <f>ROUND(E177*P177,2)</f>
        <v>0</v>
      </c>
      <c r="R177" s="243" t="s">
        <v>197</v>
      </c>
      <c r="S177" s="243" t="s">
        <v>151</v>
      </c>
      <c r="T177" s="244" t="s">
        <v>151</v>
      </c>
      <c r="U177" s="228">
        <v>0.49</v>
      </c>
      <c r="V177" s="228">
        <f>ROUND(E177*U177,2)</f>
        <v>1.71</v>
      </c>
      <c r="W177" s="228"/>
      <c r="X177" s="228" t="s">
        <v>423</v>
      </c>
      <c r="Y177" s="228" t="s">
        <v>153</v>
      </c>
      <c r="Z177" s="217"/>
      <c r="AA177" s="217"/>
      <c r="AB177" s="217"/>
      <c r="AC177" s="217"/>
      <c r="AD177" s="217"/>
      <c r="AE177" s="217"/>
      <c r="AF177" s="217"/>
      <c r="AG177" s="217" t="s">
        <v>424</v>
      </c>
      <c r="AH177" s="217"/>
      <c r="AI177" s="217"/>
      <c r="AJ177" s="217"/>
      <c r="AK177" s="217"/>
      <c r="AL177" s="217"/>
      <c r="AM177" s="217"/>
      <c r="AN177" s="217"/>
      <c r="AO177" s="217"/>
      <c r="AP177" s="217"/>
      <c r="AQ177" s="217"/>
      <c r="AR177" s="217"/>
      <c r="AS177" s="217"/>
      <c r="AT177" s="217"/>
      <c r="AU177" s="217"/>
      <c r="AV177" s="217"/>
      <c r="AW177" s="217"/>
      <c r="AX177" s="217"/>
      <c r="AY177" s="217"/>
      <c r="AZ177" s="217"/>
      <c r="BA177" s="217"/>
      <c r="BB177" s="217"/>
      <c r="BC177" s="217"/>
      <c r="BD177" s="217"/>
      <c r="BE177" s="217"/>
      <c r="BF177" s="217"/>
      <c r="BG177" s="217"/>
      <c r="BH177" s="217"/>
    </row>
    <row r="178" spans="1:60" outlineLevel="2" x14ac:dyDescent="0.2">
      <c r="A178" s="224"/>
      <c r="B178" s="225"/>
      <c r="C178" s="262" t="s">
        <v>432</v>
      </c>
      <c r="D178" s="254"/>
      <c r="E178" s="254"/>
      <c r="F178" s="254"/>
      <c r="G178" s="254"/>
      <c r="H178" s="228"/>
      <c r="I178" s="228"/>
      <c r="J178" s="228"/>
      <c r="K178" s="228"/>
      <c r="L178" s="228"/>
      <c r="M178" s="228"/>
      <c r="N178" s="227"/>
      <c r="O178" s="227"/>
      <c r="P178" s="227"/>
      <c r="Q178" s="227"/>
      <c r="R178" s="228"/>
      <c r="S178" s="228"/>
      <c r="T178" s="228"/>
      <c r="U178" s="228"/>
      <c r="V178" s="228"/>
      <c r="W178" s="228"/>
      <c r="X178" s="228"/>
      <c r="Y178" s="228"/>
      <c r="Z178" s="217"/>
      <c r="AA178" s="217"/>
      <c r="AB178" s="217"/>
      <c r="AC178" s="217"/>
      <c r="AD178" s="217"/>
      <c r="AE178" s="217"/>
      <c r="AF178" s="217"/>
      <c r="AG178" s="217" t="s">
        <v>178</v>
      </c>
      <c r="AH178" s="217"/>
      <c r="AI178" s="217"/>
      <c r="AJ178" s="217"/>
      <c r="AK178" s="217"/>
      <c r="AL178" s="217"/>
      <c r="AM178" s="217"/>
      <c r="AN178" s="217"/>
      <c r="AO178" s="217"/>
      <c r="AP178" s="217"/>
      <c r="AQ178" s="217"/>
      <c r="AR178" s="217"/>
      <c r="AS178" s="217"/>
      <c r="AT178" s="217"/>
      <c r="AU178" s="217"/>
      <c r="AV178" s="217"/>
      <c r="AW178" s="217"/>
      <c r="AX178" s="217"/>
      <c r="AY178" s="217"/>
      <c r="AZ178" s="217"/>
      <c r="BA178" s="217"/>
      <c r="BB178" s="217"/>
      <c r="BC178" s="217"/>
      <c r="BD178" s="217"/>
      <c r="BE178" s="217"/>
      <c r="BF178" s="217"/>
      <c r="BG178" s="217"/>
      <c r="BH178" s="217"/>
    </row>
    <row r="179" spans="1:60" outlineLevel="1" x14ac:dyDescent="0.2">
      <c r="A179" s="246">
        <v>107</v>
      </c>
      <c r="B179" s="247" t="s">
        <v>433</v>
      </c>
      <c r="C179" s="261" t="s">
        <v>434</v>
      </c>
      <c r="D179" s="248" t="s">
        <v>149</v>
      </c>
      <c r="E179" s="249">
        <v>24.406659999999999</v>
      </c>
      <c r="F179" s="250"/>
      <c r="G179" s="251">
        <f>ROUND(E179*F179,2)</f>
        <v>0</v>
      </c>
      <c r="H179" s="250"/>
      <c r="I179" s="251">
        <f>ROUND(E179*H179,2)</f>
        <v>0</v>
      </c>
      <c r="J179" s="250"/>
      <c r="K179" s="251">
        <f>ROUND(E179*J179,2)</f>
        <v>0</v>
      </c>
      <c r="L179" s="251">
        <v>12</v>
      </c>
      <c r="M179" s="251">
        <f>G179*(1+L179/100)</f>
        <v>0</v>
      </c>
      <c r="N179" s="249">
        <v>0</v>
      </c>
      <c r="O179" s="249">
        <f>ROUND(E179*N179,2)</f>
        <v>0</v>
      </c>
      <c r="P179" s="249">
        <v>0</v>
      </c>
      <c r="Q179" s="249">
        <f>ROUND(E179*P179,2)</f>
        <v>0</v>
      </c>
      <c r="R179" s="251" t="s">
        <v>197</v>
      </c>
      <c r="S179" s="251" t="s">
        <v>151</v>
      </c>
      <c r="T179" s="252" t="s">
        <v>151</v>
      </c>
      <c r="U179" s="228">
        <v>0</v>
      </c>
      <c r="V179" s="228">
        <f>ROUND(E179*U179,2)</f>
        <v>0</v>
      </c>
      <c r="W179" s="228"/>
      <c r="X179" s="228" t="s">
        <v>423</v>
      </c>
      <c r="Y179" s="228" t="s">
        <v>153</v>
      </c>
      <c r="Z179" s="217"/>
      <c r="AA179" s="217"/>
      <c r="AB179" s="217"/>
      <c r="AC179" s="217"/>
      <c r="AD179" s="217"/>
      <c r="AE179" s="217"/>
      <c r="AF179" s="217"/>
      <c r="AG179" s="217" t="s">
        <v>424</v>
      </c>
      <c r="AH179" s="217"/>
      <c r="AI179" s="217"/>
      <c r="AJ179" s="217"/>
      <c r="AK179" s="217"/>
      <c r="AL179" s="217"/>
      <c r="AM179" s="217"/>
      <c r="AN179" s="217"/>
      <c r="AO179" s="217"/>
      <c r="AP179" s="217"/>
      <c r="AQ179" s="217"/>
      <c r="AR179" s="217"/>
      <c r="AS179" s="217"/>
      <c r="AT179" s="217"/>
      <c r="AU179" s="217"/>
      <c r="AV179" s="217"/>
      <c r="AW179" s="217"/>
      <c r="AX179" s="217"/>
      <c r="AY179" s="217"/>
      <c r="AZ179" s="217"/>
      <c r="BA179" s="217"/>
      <c r="BB179" s="217"/>
      <c r="BC179" s="217"/>
      <c r="BD179" s="217"/>
      <c r="BE179" s="217"/>
      <c r="BF179" s="217"/>
      <c r="BG179" s="217"/>
      <c r="BH179" s="217"/>
    </row>
    <row r="180" spans="1:60" outlineLevel="1" x14ac:dyDescent="0.2">
      <c r="A180" s="246">
        <v>108</v>
      </c>
      <c r="B180" s="247" t="s">
        <v>435</v>
      </c>
      <c r="C180" s="261" t="s">
        <v>436</v>
      </c>
      <c r="D180" s="248" t="s">
        <v>149</v>
      </c>
      <c r="E180" s="249">
        <v>3.4866700000000002</v>
      </c>
      <c r="F180" s="250"/>
      <c r="G180" s="251">
        <f>ROUND(E180*F180,2)</f>
        <v>0</v>
      </c>
      <c r="H180" s="250"/>
      <c r="I180" s="251">
        <f>ROUND(E180*H180,2)</f>
        <v>0</v>
      </c>
      <c r="J180" s="250"/>
      <c r="K180" s="251">
        <f>ROUND(E180*J180,2)</f>
        <v>0</v>
      </c>
      <c r="L180" s="251">
        <v>12</v>
      </c>
      <c r="M180" s="251">
        <f>G180*(1+L180/100)</f>
        <v>0</v>
      </c>
      <c r="N180" s="249">
        <v>0</v>
      </c>
      <c r="O180" s="249">
        <f>ROUND(E180*N180,2)</f>
        <v>0</v>
      </c>
      <c r="P180" s="249">
        <v>0</v>
      </c>
      <c r="Q180" s="249">
        <f>ROUND(E180*P180,2)</f>
        <v>0</v>
      </c>
      <c r="R180" s="251" t="s">
        <v>197</v>
      </c>
      <c r="S180" s="251" t="s">
        <v>151</v>
      </c>
      <c r="T180" s="252" t="s">
        <v>151</v>
      </c>
      <c r="U180" s="228">
        <v>0.94199999999999995</v>
      </c>
      <c r="V180" s="228">
        <f>ROUND(E180*U180,2)</f>
        <v>3.28</v>
      </c>
      <c r="W180" s="228"/>
      <c r="X180" s="228" t="s">
        <v>423</v>
      </c>
      <c r="Y180" s="228" t="s">
        <v>153</v>
      </c>
      <c r="Z180" s="217"/>
      <c r="AA180" s="217"/>
      <c r="AB180" s="217"/>
      <c r="AC180" s="217"/>
      <c r="AD180" s="217"/>
      <c r="AE180" s="217"/>
      <c r="AF180" s="217"/>
      <c r="AG180" s="217" t="s">
        <v>424</v>
      </c>
      <c r="AH180" s="217"/>
      <c r="AI180" s="217"/>
      <c r="AJ180" s="217"/>
      <c r="AK180" s="217"/>
      <c r="AL180" s="217"/>
      <c r="AM180" s="217"/>
      <c r="AN180" s="217"/>
      <c r="AO180" s="217"/>
      <c r="AP180" s="217"/>
      <c r="AQ180" s="217"/>
      <c r="AR180" s="217"/>
      <c r="AS180" s="217"/>
      <c r="AT180" s="217"/>
      <c r="AU180" s="217"/>
      <c r="AV180" s="217"/>
      <c r="AW180" s="217"/>
      <c r="AX180" s="217"/>
      <c r="AY180" s="217"/>
      <c r="AZ180" s="217"/>
      <c r="BA180" s="217"/>
      <c r="BB180" s="217"/>
      <c r="BC180" s="217"/>
      <c r="BD180" s="217"/>
      <c r="BE180" s="217"/>
      <c r="BF180" s="217"/>
      <c r="BG180" s="217"/>
      <c r="BH180" s="217"/>
    </row>
    <row r="181" spans="1:60" outlineLevel="1" x14ac:dyDescent="0.2">
      <c r="A181" s="238">
        <v>109</v>
      </c>
      <c r="B181" s="239" t="s">
        <v>437</v>
      </c>
      <c r="C181" s="259" t="s">
        <v>438</v>
      </c>
      <c r="D181" s="240" t="s">
        <v>149</v>
      </c>
      <c r="E181" s="241">
        <v>3.4866700000000002</v>
      </c>
      <c r="F181" s="242"/>
      <c r="G181" s="243">
        <f>ROUND(E181*F181,2)</f>
        <v>0</v>
      </c>
      <c r="H181" s="242"/>
      <c r="I181" s="243">
        <f>ROUND(E181*H181,2)</f>
        <v>0</v>
      </c>
      <c r="J181" s="242"/>
      <c r="K181" s="243">
        <f>ROUND(E181*J181,2)</f>
        <v>0</v>
      </c>
      <c r="L181" s="243">
        <v>12</v>
      </c>
      <c r="M181" s="243">
        <f>G181*(1+L181/100)</f>
        <v>0</v>
      </c>
      <c r="N181" s="241">
        <v>0</v>
      </c>
      <c r="O181" s="241">
        <f>ROUND(E181*N181,2)</f>
        <v>0</v>
      </c>
      <c r="P181" s="241">
        <v>0</v>
      </c>
      <c r="Q181" s="241">
        <f>ROUND(E181*P181,2)</f>
        <v>0</v>
      </c>
      <c r="R181" s="243" t="s">
        <v>197</v>
      </c>
      <c r="S181" s="243" t="s">
        <v>296</v>
      </c>
      <c r="T181" s="244" t="s">
        <v>296</v>
      </c>
      <c r="U181" s="228">
        <v>0</v>
      </c>
      <c r="V181" s="228">
        <f>ROUND(E181*U181,2)</f>
        <v>0</v>
      </c>
      <c r="W181" s="228"/>
      <c r="X181" s="228" t="s">
        <v>423</v>
      </c>
      <c r="Y181" s="228" t="s">
        <v>153</v>
      </c>
      <c r="Z181" s="217"/>
      <c r="AA181" s="217"/>
      <c r="AB181" s="217"/>
      <c r="AC181" s="217"/>
      <c r="AD181" s="217"/>
      <c r="AE181" s="217"/>
      <c r="AF181" s="217"/>
      <c r="AG181" s="217" t="s">
        <v>424</v>
      </c>
      <c r="AH181" s="217"/>
      <c r="AI181" s="217"/>
      <c r="AJ181" s="217"/>
      <c r="AK181" s="217"/>
      <c r="AL181" s="217"/>
      <c r="AM181" s="217"/>
      <c r="AN181" s="217"/>
      <c r="AO181" s="217"/>
      <c r="AP181" s="217"/>
      <c r="AQ181" s="217"/>
      <c r="AR181" s="217"/>
      <c r="AS181" s="217"/>
      <c r="AT181" s="217"/>
      <c r="AU181" s="217"/>
      <c r="AV181" s="217"/>
      <c r="AW181" s="217"/>
      <c r="AX181" s="217"/>
      <c r="AY181" s="217"/>
      <c r="AZ181" s="217"/>
      <c r="BA181" s="217"/>
      <c r="BB181" s="217"/>
      <c r="BC181" s="217"/>
      <c r="BD181" s="217"/>
      <c r="BE181" s="217"/>
      <c r="BF181" s="217"/>
      <c r="BG181" s="217"/>
      <c r="BH181" s="217"/>
    </row>
    <row r="182" spans="1:60" x14ac:dyDescent="0.2">
      <c r="A182" s="3"/>
      <c r="B182" s="4"/>
      <c r="C182" s="266"/>
      <c r="D182" s="6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AE182">
        <v>12</v>
      </c>
      <c r="AF182">
        <v>21</v>
      </c>
      <c r="AG182" t="s">
        <v>131</v>
      </c>
    </row>
    <row r="183" spans="1:60" x14ac:dyDescent="0.2">
      <c r="A183" s="220"/>
      <c r="B183" s="221" t="s">
        <v>29</v>
      </c>
      <c r="C183" s="267"/>
      <c r="D183" s="222"/>
      <c r="E183" s="223"/>
      <c r="F183" s="223"/>
      <c r="G183" s="237">
        <f>G8+G12+G15+G25+G29+G32+G44+G47+G51+G66+G85+G109+G112+G115+G119+G122+G133+G142+G150+G160+G166+G169+G172</f>
        <v>0</v>
      </c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AE183">
        <f>SUMIF(L7:L181,AE182,G7:G181)</f>
        <v>0</v>
      </c>
      <c r="AF183">
        <f>SUMIF(L7:L181,AF182,G7:G181)</f>
        <v>0</v>
      </c>
      <c r="AG183" t="s">
        <v>439</v>
      </c>
    </row>
    <row r="184" spans="1:60" x14ac:dyDescent="0.2">
      <c r="C184" s="268"/>
      <c r="D184" s="10"/>
      <c r="AG184" t="s">
        <v>440</v>
      </c>
    </row>
    <row r="185" spans="1:60" x14ac:dyDescent="0.2">
      <c r="D185" s="10"/>
    </row>
    <row r="186" spans="1:60" x14ac:dyDescent="0.2">
      <c r="D186" s="10"/>
    </row>
    <row r="187" spans="1:60" x14ac:dyDescent="0.2">
      <c r="D187" s="10"/>
    </row>
    <row r="188" spans="1:60" x14ac:dyDescent="0.2">
      <c r="D188" s="10"/>
    </row>
    <row r="189" spans="1:60" x14ac:dyDescent="0.2">
      <c r="D189" s="10"/>
    </row>
    <row r="190" spans="1:60" x14ac:dyDescent="0.2">
      <c r="D190" s="10"/>
    </row>
    <row r="191" spans="1:60" x14ac:dyDescent="0.2">
      <c r="D191" s="10"/>
    </row>
    <row r="192" spans="1:60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SKDMiTrky44oS+xfQyOxaV0xdmWZ/tUmDdrK7CdOHv2Mo7ghmdavNJJSEDYOYOgsH9QRFmU+FJ4MWA2JXykvSg==" saltValue="HuCKe5IsoWISofYQAYSr1Q==" spinCount="100000" sheet="1" formatRows="0"/>
  <mergeCells count="46">
    <mergeCell ref="C155:G155"/>
    <mergeCell ref="C162:G162"/>
    <mergeCell ref="C174:G174"/>
    <mergeCell ref="C178:G178"/>
    <mergeCell ref="C121:G121"/>
    <mergeCell ref="C132:G132"/>
    <mergeCell ref="C141:G141"/>
    <mergeCell ref="C144:G144"/>
    <mergeCell ref="C149:G149"/>
    <mergeCell ref="C152:G152"/>
    <mergeCell ref="C74:G74"/>
    <mergeCell ref="C77:G77"/>
    <mergeCell ref="C80:G80"/>
    <mergeCell ref="C82:G82"/>
    <mergeCell ref="C84:G84"/>
    <mergeCell ref="C90:G90"/>
    <mergeCell ref="C65:G65"/>
    <mergeCell ref="C68:G68"/>
    <mergeCell ref="C69:G69"/>
    <mergeCell ref="C70:G70"/>
    <mergeCell ref="C72:G72"/>
    <mergeCell ref="C73:G73"/>
    <mergeCell ref="C56:G56"/>
    <mergeCell ref="C58:G58"/>
    <mergeCell ref="C59:G59"/>
    <mergeCell ref="C61:G61"/>
    <mergeCell ref="C62:G62"/>
    <mergeCell ref="C63:G63"/>
    <mergeCell ref="C40:G40"/>
    <mergeCell ref="C43:G43"/>
    <mergeCell ref="C46:G46"/>
    <mergeCell ref="C49:G49"/>
    <mergeCell ref="C53:G53"/>
    <mergeCell ref="C55:G55"/>
    <mergeCell ref="C21:G21"/>
    <mergeCell ref="C23:G23"/>
    <mergeCell ref="C27:G27"/>
    <mergeCell ref="C34:G34"/>
    <mergeCell ref="C36:G36"/>
    <mergeCell ref="C38:G38"/>
    <mergeCell ref="A1:G1"/>
    <mergeCell ref="C2:G2"/>
    <mergeCell ref="C3:G3"/>
    <mergeCell ref="C4:G4"/>
    <mergeCell ref="C10:G10"/>
    <mergeCell ref="C18:G1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'SO01 1 Pol'!Názvy_tisku</vt:lpstr>
      <vt:lpstr>oadresa</vt:lpstr>
      <vt:lpstr>Stavba!Objednatel</vt:lpstr>
      <vt:lpstr>Stavba!Objekt</vt:lpstr>
      <vt:lpstr>'SO01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 V</dc:creator>
  <cp:lastModifiedBy>Bob V</cp:lastModifiedBy>
  <cp:lastPrinted>2019-03-19T12:27:02Z</cp:lastPrinted>
  <dcterms:created xsi:type="dcterms:W3CDTF">2009-04-08T07:15:50Z</dcterms:created>
  <dcterms:modified xsi:type="dcterms:W3CDTF">2025-02-04T16:12:50Z</dcterms:modified>
</cp:coreProperties>
</file>